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theue\Documents\Selbstständig\Produkte\Quality Assessments\"/>
    </mc:Choice>
  </mc:AlternateContent>
  <xr:revisionPtr revIDLastSave="0" documentId="13_ncr:1_{9B520FC4-54D4-499D-9F8E-C84A94EC8304}" xr6:coauthVersionLast="47" xr6:coauthVersionMax="47" xr10:uidLastSave="{00000000-0000-0000-0000-000000000000}"/>
  <bookViews>
    <workbookView xWindow="-108" yWindow="-108" windowWidth="23256" windowHeight="12456" xr2:uid="{00000000-000D-0000-FFFF-FFFF00000000}"/>
  </bookViews>
  <sheets>
    <sheet name="Beschreibung" sheetId="13" r:id="rId1"/>
    <sheet name="eQA Ergebnis II" sheetId="14" r:id="rId2"/>
    <sheet name="GIAS" sheetId="15" r:id="rId3"/>
    <sheet name="eQA Ergebnis I" sheetId="12" r:id="rId4"/>
    <sheet name="Domain II" sheetId="1" r:id="rId5"/>
    <sheet name="Domain III" sheetId="2" r:id="rId6"/>
    <sheet name="Domain IV" sheetId="3" r:id="rId7"/>
    <sheet name="Domain V" sheetId="4" r:id="rId8"/>
  </sheets>
  <definedNames>
    <definedName name="_xlnm.Print_Area" localSheetId="3">'eQA Ergebnis I'!$A$1:$Q$12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4" l="1"/>
  <c r="C29" i="14"/>
  <c r="C31" i="14" s="1"/>
  <c r="D29" i="14"/>
  <c r="D10" i="14"/>
  <c r="D16" i="14"/>
  <c r="D23" i="14"/>
  <c r="D22" i="14"/>
  <c r="D6" i="14"/>
  <c r="D7" i="14"/>
  <c r="D8" i="14"/>
  <c r="D9" i="14"/>
  <c r="C10" i="14"/>
  <c r="D28" i="14"/>
  <c r="D27" i="14"/>
  <c r="D26" i="14"/>
  <c r="D21" i="14"/>
  <c r="D20" i="14"/>
  <c r="D19" i="14"/>
  <c r="C16" i="14"/>
  <c r="D15" i="14"/>
  <c r="D14" i="14"/>
  <c r="D13" i="14"/>
  <c r="D5" i="14"/>
  <c r="D31" i="14" l="1"/>
  <c r="D7" i="12" l="1"/>
  <c r="D8" i="12"/>
  <c r="D9" i="12"/>
  <c r="D10" i="12"/>
  <c r="D11" i="12"/>
  <c r="D12" i="12"/>
  <c r="D13" i="12"/>
  <c r="D14" i="12"/>
  <c r="D15" i="12"/>
  <c r="D16" i="12"/>
  <c r="D17" i="12"/>
  <c r="D18" i="12"/>
  <c r="D19" i="12"/>
  <c r="D20" i="12"/>
  <c r="D6" i="12"/>
  <c r="C21" i="12"/>
  <c r="D21" i="12" l="1"/>
  <c r="S36" i="3" l="1"/>
  <c r="T48" i="4"/>
  <c r="F20" i="12" s="1"/>
  <c r="F28" i="14" s="1"/>
  <c r="T41" i="4"/>
  <c r="T42" i="4" s="1"/>
  <c r="T46" i="4"/>
  <c r="F19" i="12" s="1"/>
  <c r="S39" i="3"/>
  <c r="F14" i="12" s="1"/>
  <c r="T44" i="4"/>
  <c r="S43" i="3"/>
  <c r="F16" i="12" s="1"/>
  <c r="S41" i="3"/>
  <c r="S45" i="3"/>
  <c r="F17" i="12" s="1"/>
  <c r="S33" i="2"/>
  <c r="S34" i="2" s="1"/>
  <c r="S40" i="2"/>
  <c r="F13" i="12" s="1"/>
  <c r="S38" i="2"/>
  <c r="S36" i="2"/>
  <c r="S45" i="1"/>
  <c r="F10" i="12" s="1"/>
  <c r="S43" i="1"/>
  <c r="S41" i="1"/>
  <c r="S39" i="1"/>
  <c r="S37" i="1"/>
  <c r="F6" i="12" s="1"/>
  <c r="S34" i="1"/>
  <c r="S35" i="1" s="1"/>
  <c r="G28" i="14" l="1"/>
  <c r="H28" i="14" s="1"/>
  <c r="J28" i="14"/>
  <c r="G19" i="12"/>
  <c r="F27" i="14"/>
  <c r="S40" i="3"/>
  <c r="G17" i="12"/>
  <c r="F22" i="14"/>
  <c r="G22" i="14" s="1"/>
  <c r="H22" i="14" s="1"/>
  <c r="S42" i="3"/>
  <c r="F15" i="12"/>
  <c r="G16" i="12"/>
  <c r="F21" i="14"/>
  <c r="S46" i="3"/>
  <c r="F19" i="14"/>
  <c r="G14" i="12"/>
  <c r="S44" i="3"/>
  <c r="S41" i="2"/>
  <c r="G13" i="12"/>
  <c r="F15" i="14"/>
  <c r="G6" i="12"/>
  <c r="F5" i="14"/>
  <c r="G10" i="12"/>
  <c r="F9" i="14"/>
  <c r="S39" i="2"/>
  <c r="F12" i="12"/>
  <c r="S37" i="2"/>
  <c r="F11" i="12"/>
  <c r="S46" i="1"/>
  <c r="S44" i="1"/>
  <c r="F9" i="12"/>
  <c r="S38" i="1"/>
  <c r="S40" i="1"/>
  <c r="F7" i="12"/>
  <c r="S42" i="1"/>
  <c r="F8" i="12"/>
  <c r="T45" i="4"/>
  <c r="F18" i="12"/>
  <c r="T47" i="4"/>
  <c r="G20" i="12"/>
  <c r="T49" i="4"/>
  <c r="S37" i="3"/>
  <c r="G18" i="12" l="1"/>
  <c r="F26" i="14"/>
  <c r="J27" i="14"/>
  <c r="G27" i="14"/>
  <c r="H27" i="14" s="1"/>
  <c r="F20" i="14"/>
  <c r="F23" i="14" s="1"/>
  <c r="G15" i="12"/>
  <c r="G19" i="14"/>
  <c r="H19" i="14" s="1"/>
  <c r="J19" i="14"/>
  <c r="J21" i="14"/>
  <c r="G21" i="14"/>
  <c r="H21" i="14" s="1"/>
  <c r="J15" i="14"/>
  <c r="G15" i="14"/>
  <c r="H15" i="14" s="1"/>
  <c r="G8" i="12"/>
  <c r="F7" i="14"/>
  <c r="G7" i="12"/>
  <c r="F6" i="14"/>
  <c r="G9" i="14"/>
  <c r="H9" i="14" s="1"/>
  <c r="J9" i="14"/>
  <c r="G9" i="12"/>
  <c r="F8" i="14"/>
  <c r="J5" i="14"/>
  <c r="G5" i="14"/>
  <c r="H5" i="14" s="1"/>
  <c r="F14" i="14"/>
  <c r="G12" i="12"/>
  <c r="F13" i="14"/>
  <c r="G11" i="12"/>
  <c r="F21" i="12"/>
  <c r="G21" i="12" s="1"/>
  <c r="F29" i="14" l="1"/>
  <c r="J26" i="14"/>
  <c r="G26" i="14"/>
  <c r="H26" i="14" s="1"/>
  <c r="J23" i="14"/>
  <c r="G23" i="14"/>
  <c r="H23" i="14" s="1"/>
  <c r="G20" i="14"/>
  <c r="H20" i="14" s="1"/>
  <c r="J20" i="14"/>
  <c r="G8" i="14"/>
  <c r="H8" i="14" s="1"/>
  <c r="J8" i="14"/>
  <c r="G6" i="14"/>
  <c r="H6" i="14" s="1"/>
  <c r="J6" i="14"/>
  <c r="J7" i="14"/>
  <c r="G7" i="14"/>
  <c r="H7" i="14" s="1"/>
  <c r="F10" i="14"/>
  <c r="G14" i="14"/>
  <c r="H14" i="14" s="1"/>
  <c r="J14" i="14"/>
  <c r="G13" i="14"/>
  <c r="H13" i="14" s="1"/>
  <c r="J13" i="14"/>
  <c r="F16" i="14"/>
  <c r="J29" i="14" l="1"/>
  <c r="G29" i="14"/>
  <c r="H29" i="14" s="1"/>
  <c r="F31" i="14"/>
  <c r="G31" i="14" s="1"/>
  <c r="H31" i="14" s="1"/>
  <c r="G10" i="14"/>
  <c r="H10" i="14" s="1"/>
  <c r="J10" i="14"/>
  <c r="G16" i="14"/>
  <c r="H16" i="14" s="1"/>
  <c r="J16" i="14"/>
  <c r="J31" i="14" l="1"/>
</calcChain>
</file>

<file path=xl/sharedStrings.xml><?xml version="1.0" encoding="utf-8"?>
<sst xmlns="http://schemas.openxmlformats.org/spreadsheetml/2006/main" count="503" uniqueCount="419">
  <si>
    <t>Prüfung</t>
  </si>
  <si>
    <t>Teilergebnisse</t>
  </si>
  <si>
    <t>Externe Qualitätsbewertung ("Quality Assessment")</t>
  </si>
  <si>
    <t>Gesamtergebnis</t>
  </si>
  <si>
    <t>#</t>
  </si>
  <si>
    <t>Anmerkung und Dokumentation</t>
  </si>
  <si>
    <t>Referenzen</t>
  </si>
  <si>
    <t>Punkte</t>
  </si>
  <si>
    <t>erreichbare Punkte</t>
  </si>
  <si>
    <t>Erfüllt - leichtes Verbesserungspotential</t>
  </si>
  <si>
    <t>1.</t>
  </si>
  <si>
    <t>2.</t>
  </si>
  <si>
    <t>3.</t>
  </si>
  <si>
    <t>4.</t>
  </si>
  <si>
    <t>5.</t>
  </si>
  <si>
    <t>6.</t>
  </si>
  <si>
    <t>Dokumente</t>
  </si>
  <si>
    <t>Interview</t>
  </si>
  <si>
    <t>Beachten</t>
  </si>
  <si>
    <t>Daten bitte nur in die dafür vorgesehenen Felder (siehe Legende unten) eingeben</t>
  </si>
  <si>
    <t>Legende:</t>
  </si>
  <si>
    <t>Formeln</t>
  </si>
  <si>
    <t>Prinzip 1: Zeige Integrität</t>
  </si>
  <si>
    <t>Standard 1.1 Aufrichtigkeit und berufliche Courage</t>
  </si>
  <si>
    <t>Interne Revisorinnen und Revisoren zeigen Integrität in ihrer Arbeit und ihrem Verhalten.</t>
  </si>
  <si>
    <t>• Ein Schulungsplan, der ethikbezogene Aus- und Weiterbildung umfasst.
• Dokumente, die die Anwesenheit oder Teilnahme von Internen Revisorinnen und Revisoren an Ethikschulungen belegen.
• Leistungsbeurteilungen, die Aufrichtigkeit und berufliche Courage als Ziele angeben.
• Feedback von wichtigen Stakeholdern zu Aufrichtigkeit und Courage von Internen Revisorinnen und Revisoren.</t>
  </si>
  <si>
    <t>Nachweise</t>
  </si>
  <si>
    <t>Standards</t>
  </si>
  <si>
    <t>Standard 1.2 Ethische Erwartungen der Organisation</t>
  </si>
  <si>
    <t>Standard 1.3 Rechtmäßiges und ethisches Verhalten</t>
  </si>
  <si>
    <t>• Aufzeichnungen über die Teilnahme Interner Revisorinnen und Revisoren an Schulungen zu Gesetzen, Vorschriften und/oder professionellem Verhalten.
• Bestätigungen der Internen Revisorinnen und Revisoren über ihr Verständnis von relevanten gesetzlichen und beruflichen Erwartungen und ihres Einverständnisses, im Einklang mit diesen zu handeln.
• Dokumentierte Methoden zum Umgang mit illegalem oder diskreditierendem Verhalten von Internen Revisorinnen und Revisoren und Verstößen gegen Gesetze oder Vorschriften durch Personen innerhalb der Organisation.
• Dokumentierte Kommunikation zwischen Internen Revisorinnen und Revisoren und ihren Führungskräften und/oder Rechtsberatern die auf Bedenken hinsichtlich illegaler oder unprofessioneller Handlungen eingeht.
• Bestätigung, dass Arbeitspapiere überprüft wurden.
• Abschlusskommunikation zu Aufträgen, falls anwendbar.</t>
  </si>
  <si>
    <t>Prinzip 2: Wahre Objektivität</t>
  </si>
  <si>
    <t>Interne Revisorinnen und Revisoren pflegen eine unparteiische und unvoreingenommene Haltung, wenn sie Revisionsleistungen erbringen und Entscheidungen treffen.</t>
  </si>
  <si>
    <t>Standard 2.1 Individuelle Objektivität</t>
  </si>
  <si>
    <t>• Verweise auf die Verantwortung der Internen Revisorinnen und Revisoren für die Wahrung ihrer Objektivität in der Geschäftsordnung der Internen Revision.
• Richtlinien und Verfahren in Bezug auf Objektivität.
• Dokumentation über geplante und durchgeführte Objektivitätsschulungen, einschließlich Teilnehmerliste.
• Formulare, die bestätigen, dass sich die Internen Revisorinnen und Revisoren der Bedeutung der Objektivität und der Verpflichtung zur Offenlegung möglicher Beein-trächtigungen bewusst sind.
• Dokumentierte Offenlegungen potenzieller Interessenkonflikte oder anderer Beeinträchtigungen der Objektivität.
• Dokumentation aus der Beaufsichtigung durch die Auftragsleitung und zum Mentoring von Internen Revisorinnen und Revisoren.</t>
  </si>
  <si>
    <t>Standard 2.2 Wahrung der Objektivität</t>
  </si>
  <si>
    <t>• Richtlinien und Verfahren zur Identifikation potenzieller Beeinträchtigungen und notwendiger Schutzmaßnahmen.
• Aufzeichnungen über Objektivitätsschulungen.
• Dokumentation, durch die Interne Revisorinnen und Revisoren belegen, dass bei ihnen entweder keine Beeinträchtigungen bekannt sind oder mögliche Beeinträchti-gungen offengelegt wurden.
• Quellen für Feedback zur Wahrnehmung der Objektivität von Internen Revisorinnen und Revisoren, wie z. B. Umfragen bei den Stakeholdern der Internen Revision.
• Notizen aus Qualitätsüberprüfungen.
• Vergütungsplan.
• Protokolle von Sitzungen des Leitungs- und Überwachungsorgans, in denen Beeinträchtigungen der Objektivität diskutiert wurden.
• Pläne, die alternative Maßnahmen zur Erfüllung des Revisionsplans aufzeigen, wenn Beeinträchtigungen der Objektivität unvermeidbar waren.
• Ergebnisse externer Qualitätsbeurteilungen durch unabhängige Beurteilerinnen oder Beurteiler.</t>
  </si>
  <si>
    <t>Standard 2.3 Offenlegung von Beeinträchtigungen der Objektivität</t>
  </si>
  <si>
    <t>• Methoden der Internen Revision zur Offenlegung von Beeinträchtigungen der Objektivität.
• Unterlagen, die das Vorhandensein oder Nichtvorhandensein von Beeinträchtigungen der Objektivität belegen.
• Aufzeichnungen über die Offenlegung von Beeinträchtigungen der Objektivität und die Antwort und/oder Genehmigung des Umgangs damit durch die geeigneten Parteien.</t>
  </si>
  <si>
    <t>Prinzip 3: Zeige Kompetenz</t>
  </si>
  <si>
    <t>Interne Revisorinnen und Revisoren wenden die erforderlichen Kenntnisse, Fertigkeiten und Fähigkeiten an, um ihre Aufgaben und Verantwortlichkeiten erfolgreich zu erfüllen.</t>
  </si>
  <si>
    <t>Standard 3.1 Kompetenz</t>
  </si>
  <si>
    <t>• Dokumentierte Pläne für die Teilnahme an Schulungsveranstaltungen, Fachkonferenzen und anderen kontinuierlichen beruflichen Weiterbildungen.
• Aufzeichnungen über die absolvierte kontinuierliche berufliche Weiterbildung der Internen Revisorinnen und Revisoren und erlangte Zertifizierungen.
• Leistungsbeurteilungen und/oder Pläne für die berufliche Entwicklung der Internen Revisorinnen und Revisoren.
• Nachweis der aktiven Beteiligung im IIA und anderen relevanten Berufsorganisationen, wie z. B. ehrenamtliche Tätigkeiten.</t>
  </si>
  <si>
    <t>Standard 3.2 Kontinuierliche Berufliche Weiterbildung</t>
  </si>
  <si>
    <t>3.1</t>
  </si>
  <si>
    <t>3.2</t>
  </si>
  <si>
    <t>2.1</t>
  </si>
  <si>
    <t>2.2</t>
  </si>
  <si>
    <t>2.3</t>
  </si>
  <si>
    <t>Prinzip 4: Wende berufsübliche Sorgfalt an</t>
  </si>
  <si>
    <t>Interne Revisorinnen und Revisoren wenden bei der Planung und Durchführung von Revisionsleistungen die gebotene berufliche Sorgfalt an.</t>
  </si>
  <si>
    <t>4.1</t>
  </si>
  <si>
    <t>Standard 4.1 Einhaltung der Global Internal Audit Standards</t>
  </si>
  <si>
    <t>• Dokumentation der Methoden der Internen Revision und eine Indikation, wann die letzte Aktualisierung erfolgt ist
• Falls zutreffend, Abschlusskommunikation und Kommunikation mit Geschäftsleitung und Überwachungsorgan, wo die Nichteinhaltung offengelegt wurde.
• Dokumentation mit Verweisen auf Gesetze oder Vorschriften, die von Internen Revisorinnen und Revisoren einzuhalten waren und eine Einhaltung der Standards
verhinderten.
• Dokumentation, die auf andere maßgebliche Anforderungen verweist, an die sich die Interne Revision zusätzlich zu den Standards hält.
• Ergebnisse des Qualitätssicherungs- und Verbesserungsprogramms.</t>
  </si>
  <si>
    <t>Standard 4.2 Berufliche Sorgfalt</t>
  </si>
  <si>
    <t>4.2</t>
  </si>
  <si>
    <t>• Planungsnotizen, die die Strategie und die Ziele der Organisation und des Untersuchungsgegenstands dokumentieren.
• Dokumentierte Beurteilungen der Governance-, Risikomanagement- und Kontrollprozesse.
• Nachweise zur Beurteilung von Risiken, einschließlich Fehlern, Compliance-Verstößen und Fraud.
• Besprechungsnotizen oder Diskussionen über potenzielle Kosten und Nutzen der Revisionsleistungen sowie Umfang und termingereichte Ausführung der Auftragsarbeiten.
• Arbeitspapiere, die die Überprüfung der Aufträge nachweisen.
• Leistungsbeurteilungen der Internen Revisorinnen und Revisoren. Notizen zu Besprechungen, Schulungen oder anderen Diskussionen über die erforderliche berufliche Sorgfalt.
• Feedback von Stakeholdern, das mittels Umfragen oder anderer Tools eingeholt wurde.
• Interne und externe Beurteilungen, die im Rahmen des Qualitätssicherungs- und Verbesserungsprogramms der Internen Revision durchgeführt wurden.</t>
  </si>
  <si>
    <t>Standard 4.3 Professionelle Skepsis</t>
  </si>
  <si>
    <t>4.3</t>
  </si>
  <si>
    <t>• Aufzeichnungen über geplante und durchgeführte relevante Schulungen, einschließlich Teilnehmerlisten.
• Arbeitspapiere, die den Ansatz von Internen Revisorinnen und Revisoren zur Bewertung und Validierung der während eines Auftrags gesammelten Informationen
beschreiben.
• Dokumentation falscher oder irreführender Informationen als Feststellung in einem Auftrag.
• Von der Auftragsleitung überprüfte und unterzeichnete oder paraphierte Arbeitspapiere und Auftragskommunikation</t>
  </si>
  <si>
    <t>5</t>
  </si>
  <si>
    <t>Prinzip 5: Wahre Vertraulichkeit</t>
  </si>
  <si>
    <t>Interne Revisorinnen und Revisoren verwenden und schützen Informationen angemessen.</t>
  </si>
  <si>
    <t xml:space="preserve"> Standard 5.1 Verwendung von Informationen</t>
  </si>
  <si>
    <t>5.1</t>
  </si>
  <si>
    <t>• Wirksam konzipierte und funktionierende Kontrollen des Zugriffs auf und der Nutzung von Informationen.
• Dokumentation relevanter Richtlinien, Verfahren und Schulungen in Bezug auf die ordnungsgemäße Verwendung von Informationen.
• Protokolle von Sitzungen, bei denen die angemessene Verwendung von Informationen besprochen wurde.
• Teilnahmenachweise zu Schulungen zur Verwendung von Informationen.
• Dokumentation, in der die Internen Revisorinnen und Revisoren bestätigen, dass sie die relevanten Richtlinien, Verfahren, Gesetze und Vorschriften verstanden haben.
• Leistungsüberprüfungen, aus denen hervorgeht, dass relevante Richtlinien, Verfahren, Gesetze und Vorschriften befolgt wurden.</t>
  </si>
  <si>
    <t>Standard 5.2 Schutz von Informationen</t>
  </si>
  <si>
    <t>5.2</t>
  </si>
  <si>
    <t>• Dokumentation, die die Anwendung relevanter Methoden nachweist.
• Dokumentation zur Umsetzung von Mechanismen, die den Zugriff einschränken und das Risiko der Umgehung geltender Kontrollen mindern.
• Teilnahmenachweise für Schulungen zum Thema Informationsschutz.
• Dokumentation, mit der die Internen Revisorinnen und Revisoren bestätigen, dass sie die einschlägigen Richtlinien, Verfahren, Gesetze und Vorschriften verstanden
haben.
• Dokumentation von Beschränkungen bei der Verteilung von Arbeitspapieren und Abschlusskommunikationen.
• Dokumentation der autorisierten Offenlegung und Verteilung.
• Aufzeichnungen über Offenlegungen, die gesetzlich vorgeschrieben oder gegebenenfalls von der Rechtsberatung und/oder von Geschäftsleitung und Überwachungsorgan genehmigt wurden.
• Unterzeichnete Vereinbarungen zur Vertraulichkeit oder Nichtweitergabe von Informationen.
• Leistungsüberprüfungen, aus denen hervorgeht, dass Richtlinien und Verfahren in Bezug auf den Schutz und die Offenlegung von Informationen befolgt wurden.</t>
  </si>
  <si>
    <t>1</t>
  </si>
  <si>
    <t>Domain II - Prinzipien 1 - 5</t>
  </si>
  <si>
    <t>1.1</t>
  </si>
  <si>
    <t>1.2</t>
  </si>
  <si>
    <t>1.3</t>
  </si>
  <si>
    <t>Interne Revisorinnen und Revisoren müssen die erforderliche berufliche Sorgfalt walten lassen, indem sie Art, Umstände und Anforderungen der zu erbringenden Leistungen beurteilen, einschließlich:
• Strategie und Ziele der Organisation.
• Die Interessen derjenigen, für die interne Revisionsleistungen erbracht werden und anderer Stakeholder.
• Angemessenheit und Wirksamkeit von Governance-, Risikomanagement- und Kontrollprozessen.
• Kosten im Verhältnis zum potenziellen Nutzen der zu erbringenden Revisionsleistungen.
• Umfang und Zeitnähe der Arbeiten, die zur Erreichung der Auftragsziele erforderlich sind.
• Relative Komplexität, Wesentlichkeit oder Bedeutung der Risiken des Untersuchungsgegenstands.
• Wahrscheinlichkeit von wesentlichen Fehlern, Betrug, Compliance-Verstößen und anderen Risiken, die sich auf Ziele, Abläufe oder Ressourcen auswirken könnten.
• Verwendung geeigneter Techniken, Tools und Technologien.</t>
  </si>
  <si>
    <t>Interne Revisorinnen und Revisoren müssen bei der Planung und Erbringung von Revisionsleistungen professionelle
Skepsis walten lassen. Um professionelle Skepsis walten zu lassen, müssen Interne Revisorinnen und Revisoren:
• Eine wissbegierige Haltung bewahren.
• Die Zuverlässigkeit von Informationen kritisch beurteilen.
• Direkt und aufrichtig sein, wenn sie Bedenken äußern und Fragen zu widersprüchlichen Informationen stellen.
• Nach zusätzlichen Nachweisen suchen, um ein Urteil über Informationen und Aussagen abzugeben, die möglicherweise unvollständig, widersprüchlich, falsch oder irreführend sind.</t>
  </si>
  <si>
    <t>Anzahl Standards</t>
  </si>
  <si>
    <t>Gesamterfüllungsgrad</t>
  </si>
  <si>
    <t>Gesamtpunkte</t>
  </si>
  <si>
    <t>Prinzip 1</t>
  </si>
  <si>
    <t>Prinzip 2</t>
  </si>
  <si>
    <t>Prinzip 3</t>
  </si>
  <si>
    <t>Prinzip 4</t>
  </si>
  <si>
    <t>Prinzip 5</t>
  </si>
  <si>
    <t>Erfüllungsgrad Prinzip 1</t>
  </si>
  <si>
    <t>Erfüllungsgrad Prinzip 2</t>
  </si>
  <si>
    <t>Erfüllungsgrad Prinzip 5</t>
  </si>
  <si>
    <t>Erfüllungsgrad Prinzip 4</t>
  </si>
  <si>
    <t>Erfüllungsgrad Prinzip 3</t>
  </si>
  <si>
    <t>Domain III - Prinzipien 6 - 8</t>
  </si>
  <si>
    <t>6</t>
  </si>
  <si>
    <t>7</t>
  </si>
  <si>
    <t>8</t>
  </si>
  <si>
    <t>Prinzip 6</t>
  </si>
  <si>
    <t>Prinzip 7</t>
  </si>
  <si>
    <t>Prinzip 8</t>
  </si>
  <si>
    <t>Erfüllungsgrad Prinzip 6</t>
  </si>
  <si>
    <t>Erfüllungsgrad Prinzip 7</t>
  </si>
  <si>
    <t>Erfüllungsgrad Prinzip 8</t>
  </si>
  <si>
    <t>Prinzip 6: Autorisierung durch das Leitungs- und Überwachungsorgan</t>
  </si>
  <si>
    <t>Das Leitungs- und Überwachungsorgan definiert, genehmigt und unterstützt das Mandat der Internen Revision.</t>
  </si>
  <si>
    <t xml:space="preserve"> Standard 6.1 Mandat der Internen Revision</t>
  </si>
  <si>
    <t>Standard 6.2 Geschäftsordnung der Internen Revision</t>
  </si>
  <si>
    <t>• Protokolle von Sitzungen des Leitungs- und Überwachungsorgans, in denen die Geschäftsordnung der Internen Revision besprochen und genehmigt wurde.
• Die genehmigte Geschäftsordnung mit dem Datum der Genehmigung.
• Protokolle von Sitzungen des Leitungs- und Überwachungsorgans, die den Nachweis enthalten, dass die Revisionsleitung die Geschäftsordnung der Internen Revision
regelmäßig mit Geschäftsleitung und Überwachungsorgan überprüft.</t>
  </si>
  <si>
    <t>Standard 6.3 Unterstützung durch Geschäftsleitung und Überwachungsorgan</t>
  </si>
  <si>
    <t>• Protokolle von Sitzungen des Leitungs- und Überwachungsorgans, aus denen die Überprüfung und Genehmigung des Revisionsplans, des Budgets und des Ressourcenplans der Internen Revision hervorgeht.
• Protokolle oder andere Dokumentationen der Kommunikation zwischen dem Leitungs- und Überwachungsorgan und der Geschäftsleitung, in denen der uneingeschränkte Zugang der Internen Revision besprochen wurde.
• Eine vereinbarte Matrix oder ähnliche Dokumentation, aus der hervorgeht, welche Informationen die Revisionsleitung der Geschäftsleitung und dem Überwachungsorgan übermitteln soll und die erwartete Häufigkeit.</t>
  </si>
  <si>
    <t>Prinzip 7: Unabhängigkeit</t>
  </si>
  <si>
    <t>Das Leitungs- und Überwachungsorgan etabliert und schützt die Unabhängigkeit und Qualifikationen der Internen Revision</t>
  </si>
  <si>
    <t>Standard 7.1 Organisatorische Unabhängigkeit</t>
  </si>
  <si>
    <t>• Die Geschäftsordnung der Internen Revision, die die Berichtslinien der Internen Revision dokumentiert.
• Sitzungsprotokolle oder andere Nachweise für die direkte Kommunikation der Revisionsleitung mit Geschäftsleitung und Überwachungsorgan über mögliche Beeinträchtigungen der Unabhängigkeit und geplante Vorkehrungen.
• Protokolle von Sitzungen des Leitungs- und Überwachungsorgans oder andere Unterlagen, aus denen hervorgeht, dass die Revisionsleitung mit dem Leitungs- und
Überwachungsorgan die weiter bestehende Unabhängigkeit der Internen Revision bestätigt oder Beeinträchtigungen, die die Fähigkeit der Internen Revision betreffen,
ihr Mandat zu erfüllen, und die Vorkehrungen, die zum Umgang mit den Beeinträchtigungen getroffen wurden, besprochen hat.
• Die Geschäftsordnung der Internen Revision, in der die Genehmigung des Leitungs- und Überwachungsorgans für langfristige revisionsfremde Aufgaben und Verantwortlichkeiten und die entsprechenden Vorkehrungen für die Unabhängigkeit dokumentiert sind, einschließlich der voraussichtlichen Dauer der Aufgaben, Verantwortlichkeiten und Vorkehrungen und der Art und Weise, wie die Wirksamkeit der Vorkehrungen regelmäßig bewertet wird.
• Dokumentierte Methoden, die bei Verdacht auf eine Beeinträchtigung oder deren Feststellung anzuwenden sind.
• Formale Maßnahmenpläne, die spezifische Vorkehrungen zur Handhabung von Bedenken bezüglich der Unabhängigkeit darlegen.
• Dokumentation der zum Schutz der Unabhängigkeit von anderen internen oder externen Dienstleistern zu erbringenden Prüfungsleistungen.
• Protokolle oder andere Unterlagen, die die Genehmigung der Ernennung oder Abberufung der Revisionsleitung durch das Leitungs- und Überwachungsorgan belegen.</t>
  </si>
  <si>
    <t>Standard 7.2 Qualifikation der Revisionsleitung</t>
  </si>
  <si>
    <t>7.2</t>
  </si>
  <si>
    <t>7.1</t>
  </si>
  <si>
    <t>6.1</t>
  </si>
  <si>
    <t>6.2</t>
  </si>
  <si>
    <t>6.3</t>
  </si>
  <si>
    <t>• Dokumentierte Genehmigung der Stellenbeschreibung und/oder Ernennung der Revisionsleitung durch das Leitungs- und Überwachungsorgan oder andere Nachweise, dass das Leitungs- und Überwachungsorgan die für die Aufgabe der Revisionsleitung erforderlichen Qualifikationen und Kompetenzen bewertet hat.
• Pläne für die berufliche Weiterbildung der Revisionsleitung und Nachweise für deren Abschluss.
• Dokumentierte Teilnahme in Berufsverbänden.
• Dokumentierte Gespräche zur Nachfolgeplanung mit Geschäftsleitung, Überwachungsorgan und/oder dem Personalbereich der Organisation.</t>
  </si>
  <si>
    <t>Prinzip 8: Aufsicht durch das Leitungs- und Überwachungsorgan</t>
  </si>
  <si>
    <t>Das Leitungs- und Überwachungsorgan beaufsichtigt die Interne Revision, um deren Wirksamkeit sicherzustellen.</t>
  </si>
  <si>
    <t>8.1</t>
  </si>
  <si>
    <t>8.2</t>
  </si>
  <si>
    <t>Standard 8.1 Interaktion mit dem Leitungs- und Überwachungsorgan</t>
  </si>
  <si>
    <t>• Tagesordnungen und Protokolle von Sitzungen des Leitungs- und Überwachungsorgans, die die Art, Themen und Häufigkeit der Diskussionen mit der Revisionsleitung dokumentieren.
• Präsentationen der Revisionsleitung vor dem Leitungs- und Überwachungsorgan.
• Kommunikation der Internen Revision mit den Mitgliedern des Leitungs- und Überwachungsorgans.
• Dokumentation der Kriterien für die Ermittlung von Problemen, die dem Leitungs- und Überwachungsorgan zur Kenntnis gebracht werden müssen, und eines Verfahrens für die Kommunikation oder Eskalation solcher Probleme.</t>
  </si>
  <si>
    <t>Standard 8.2 Ressourcen</t>
  </si>
  <si>
    <t>Standard 8.3 Qualität</t>
  </si>
  <si>
    <t xml:space="preserve"> Standard 8.4 Externe Qualitätsbeurteilung</t>
  </si>
  <si>
    <t>• Tagesordnungen, Sitzungsprotokolle und Kommunikation zwischen Revisionsleitung und Überwachungsorgan und/oder Geschäftsleitung, die Diskussionen über die
Angemessenheit der Ressourcen der Internen Revision dokumentieren.
• Ressourcenpläne für die Interne Revision, aus denen hervorgeht, ob die Ressourcen zur Erfüllung des Revisionsplans ausreichen.
• Budgetanfragen in Bezug auf Ressourcen der Internen Revision.
• Dokumentation von Abweichungsanalysen zwischen dem Revisionsplan und den verfügbaren Ressourcen.
• Dokumentation einer Kosten-Nutzen-Analyse.
• Dokumentation der Ressourcenstrategie der Revisionsleitung.</t>
  </si>
  <si>
    <t>• Tagesordnungen und Protokolle von Sitzungen des Leitungs- und Überwachungsorgans, die Diskussionen mit der Revisionsleitung über das Qualitätssicherungs- und
Verbesserungsprogramm der Internen Revision dokumentieren.
• Präsentationen der Revisionsleitung und andere Kommunikationen über die Ergebnisse der Qualitätsbeurteilungen und den Status von Maßnahmenplänen zur Behandlung von Verbesserungsmöglichkeiten.
• Arbeitspapiere zum Qualitätssicherungs- und Verbesserungsprogramm oder andere Nachweise über die Durchführung der damit verbundenen Tätigkeiten</t>
  </si>
  <si>
    <t>• Protokoll einer Sitzung des Leitungs- und Überwachungsorgans, in dem der Plan der Revisionsleitung für externe Qualitätsbeurteilungen diskutiert und vom Leitungsund Überwachungsorgan genehmigt wird.
• Formaler Bericht einer externen Qualitätsbeurteilung, erstellt und validiert von einer qualifizierten, unabhängigen Beurteilerin oder einem Beurteiler.
• Präsentationen vor dem Leitungs- und Überwachungsorgan durch externe Beurteilerinnen oder Beurteiler zu den Ergebnissen der externen Qualitätsbeurteilung.
• Präsentationen der Revisionsleitung vor dem Leitungs- und Überwachungsorgan zu den Ergebnissen externer Beurteilungen und gegebenenfalls Maßnahmenplänen</t>
  </si>
  <si>
    <t>8.3</t>
  </si>
  <si>
    <t>8.4</t>
  </si>
  <si>
    <t>Domain IV - Prinzipien 9 - 12</t>
  </si>
  <si>
    <t>9</t>
  </si>
  <si>
    <t>10</t>
  </si>
  <si>
    <t>11</t>
  </si>
  <si>
    <t>12</t>
  </si>
  <si>
    <t>Prinzip 9: Plane strategisch</t>
  </si>
  <si>
    <t>Die Revisionsleitung plant strategisch, um die Interne Revision so zu positionieren, dass sie ihr Mandat erfüllen kann und langfristig erfolgreich ist.</t>
  </si>
  <si>
    <t>9.1</t>
  </si>
  <si>
    <t>Standard 9.1 Verstehen von Governance-, Risikomanagement- und Kontrollprozessen</t>
  </si>
  <si>
    <t>• Dokumentation der Untersuchung, Erfassung, Überprüfung und Berücksichtigung der von der Organisation verwendeten Governance-, Risikomanagement- und Kontrollrahmenwerke und -prozesse durch die Revisionsleitung, einschließlich Geschäftsordnungen von Leitungs- und Überwachungsorgan und Gremien der Organisation, in denen die Erwartungen an die Governance der Organisation dargelegt sind, und Beurteilung von Gesetzen, Vorschriften und anderen Anforderungen in Bezug auf Governance-, Risikomanagement- und Kontrollprozesse.
• Überprüfung der Tagesordnungen und Sitzungsprotokolle des Leitungs- und Überwachungsorgans, die die Diskussion von Governance-, Risikomanagement- und Kontrollprozessen der Organisation enthalten, einschließlich der Strategien, Ansätze und jeweiligen Beaufsichtigung.
• Sitzungsprotokolle oder Gesprächsnotizen von Diskussionen der Revisionsleitung mit denjenigen Personen in der Organisation mit Rollen in Governance und Risikomanagement.
• Überprüfung der Aussage zur Risikobereitschaft der Organisation oder dokumentierte Kommunikation mit Geschäftsleitung und Überwachungsorgan über die Risikobereitschaft und die Risikotoleranz der Organisation.
• Dokumentation der Einweisung oder Schulung des Personals der Internen Revision in Bezug auf die Governance-, Risikomanagement- und Kontrollprozesse der
Organisation.
• Überprüfungen von Geschäftsstrategien und -plänen.
• Überprüfung der von Aufsichtsbehörden erhaltenen Mitteilungen.
• Nachgewiesenes Verständnis der Risiko- und Kontrollmatrix der Organisation</t>
  </si>
  <si>
    <t>Um eine wirksame Strategie für die Interne Revision und einen Revisionsplan zu entwickeln, muss die Revisionsleitung die Governance-, Risikomanagement- und Kontrollprozesse der Organisation verstehen.</t>
  </si>
  <si>
    <t>Standard 9.2 Revisionsstrategie</t>
  </si>
  <si>
    <t>9.2</t>
  </si>
  <si>
    <t>• Dokumentierte Revisionsstrategie, einschließlich Vision, strategischer Ziele und unterstützender Initiativen.
• Protokolle oder Korrespondenz von Sitzungen mit Geschäftsleitung, Überwachungsorgan und/oder anderen Stakeholdern, in denen deren Erwartungen besprochen
wurden.
• Notizen zu den Informationen und Analysen, die die Strategie beeinflusst haben.
• Methoden der Internen Revision zur Erstellung und Überprüfung der Revisionsstrategie und zur Überwachung ihrer Umsetzung.
• Ergebnisse regelmäßiger Selbstbeurteilungen oder anderen Überprüfungen des Fortschritts von Initiativen.</t>
  </si>
  <si>
    <t>Standard 9.3 Methoden</t>
  </si>
  <si>
    <t>• Dokumentation der Software, die die Methoden abbildet.
• Tagesordnungen und Protokolle von Besprechungen, E-Mails, unterschriebene Anerkenntnisse, Schulungspläne oder ähnliche Unterlagen, die die Mitteilungen über
die Methoden der Internen Revision an das Personal der Internen Revision belegen.
• Dokumentation von Qualitätsüberprüfungen der Revisionstätigkeiten, die die Anwendung der Methoden nachweist.
• Fuß- oder Endnoten in den Methoden oder im Revisionshandbuch mit Angabe des Standards, auf den sich der Inhalt bezieht.
• Dokumentation von Aktualisierungen der Methoden.</t>
  </si>
  <si>
    <t>Standard 9.4 Revisionsplan</t>
  </si>
  <si>
    <t>9.4</t>
  </si>
  <si>
    <t>9.3</t>
  </si>
  <si>
    <t>• Genehmigter Revisionsplan.
• Dokumentierte Risikobeurteilung und Priorisierung, einschließlich der Inputs, auf denen der Plan basiert.
• Protokolle von Sitzungen, in denen die Revisionsleitung mit Geschäftsleitung und Überwachungsorgan das Prüfungsuniversum, die organisationsweite Risikobeurteilung, den Revisionsplan und die Kriterien und das Verfahren für den Umgang mit wesentlichen Änderungen des Plans besprochen hat.
• Dokumentation von Diskussionen zur Sammlung von Informationen für die organisationsweite Risikobeurteilung und den Revisionsplan.
• Dokumentierte Liste der Personen, an die der Revisionsplan verteilt wurde.
• Dokumentierte Methoden für die organisationsweite Risikobeurteilung und das Verfahren für den Umgang mit wesentlichen Änderungen.</t>
  </si>
  <si>
    <t>Prinzip 9</t>
  </si>
  <si>
    <t>Prinzip 10</t>
  </si>
  <si>
    <t>Prinzip 11</t>
  </si>
  <si>
    <t>Prinzip 12</t>
  </si>
  <si>
    <t>9.5</t>
  </si>
  <si>
    <t>Standard 9.5 Koordination und Vertrauen</t>
  </si>
  <si>
    <t>• Kommunikation über unterschiedliche Aufgaben und Verantwortlichkeiten bei der Prüfung und Beratung, die in den Aufzeichnungen von Sitzungen mit einzelnen
Prüfungs- und Beratungsdienstleistern oder in Protokollen von Sitzungen mit Geschäftsleitung und Überwachungsorgan dokumentiert sein können.
• Prüfungsübersichten und/oder Combined-Assurance-Pläne, aus denen hervorgeht, welcher Anbieter für Prüfungsleistungen in einzelnen Bereichen verantwortlich ist.
• Dokumentation und Umsetzung der Methode zur Festlegung, ob man sich auf die Arbeiten eines Anbieters verlässt.
• Dokumentierte Vereinbarungen mit anderen Assurance Providern, die die Spezifikationen der von diesen durchzuführenden Prüfungsarbeiten bestätigen</t>
  </si>
  <si>
    <t>Prinzip 10: Manage Ressourcen</t>
  </si>
  <si>
    <t>Die Revisionsleitung managt die Ressourcen, um die Strategie der Internen Revision umzusetzen und ihren Plan und ihr Mandat zu erfüllen.</t>
  </si>
  <si>
    <t>Dokumentation des Revisionsplans im Vergleich mit dem Budget, den Prognosen und den tatsächlichen Ausgaben.
• Protokolle von Sitzungen, in denen die Revisionsleitung das Budget der Internen Revision mit Geschäftsleitung und Überwachungsorgan besprochen hat.
• Protokoll von Sitzungen des Leitungs- und Überwachungsorgans, in denen das Budget der Internen Revision erörtert und genehmigt wurde.</t>
  </si>
  <si>
    <t>Standard 10.1 Management finanzieller Ressourcen</t>
  </si>
  <si>
    <t>Standard 10.2 Management personeller Ressourcen</t>
  </si>
  <si>
    <t>• Dokumentierte Gap-Analyse zwischen den Kompetenzen der Internen Revisorinnen und Revisoren und den erforderlichen Kompetenzen.
• Stellenbeschreibungen.
• Lebensläufe der in der Organisation beschäftigten Internen Revisorinnen und Revisoren.
• Dokumentierte Schulungspläne und Nachweise absolvierter Schulungen.
• Verträge mit externen Dienstleistern und Lebensläufe der vom Dienstleister eingesetzten Internen Revisorinnen und Revisoren.
• Revisionsplan mit geschätzter Zeitplanung der Aufträge und zugeordneten Ressourcen.
• Sitzungsprotokolle, die Diskussionen über das Budget der Internen Revision dokumentieren.
• Vergleich der geplanten Arbeitsstunden mit den tatsächlichen Stunden nach Abschluss der Aufträge.
• Beurteilung der Leistung der Internen Revision und der einzelnen Internen Revisorinnen und Revisoren.</t>
  </si>
  <si>
    <t>10.2</t>
  </si>
  <si>
    <t>10.3</t>
  </si>
  <si>
    <t>Standard 10.3 Technologische Ressourcen</t>
  </si>
  <si>
    <t>• Abschnitte der Revisionsstrategie, in denen laufende oder geplante Initiativen für den Einsatz von Technologien zur Förderung der Ziele der Internen Revision beschrieben werden.
• Dokumentierte Diskussionen oder Pläne im Zusammenhang mit Anfragen nach und Implementierung von Technologien.
• Aufzeichnungen über die Implementierung, Schulung und Verwendung von Technologie, einschließlich Arbeitspapieren, die den Einsatz von Technologie während der
Aufträge belegen.
• Namen der Internen Revisorinnen und Revisoren und ihre technologiebezogenen Zertifizierungen und Qualifikationen.
• Richtlinien und Verfahren zu Informationssicherheit, Datenmanagement und anderen Aspekten, die für die Nutzung technologischer Ressourcen durch die Interne
Revision relevant sind.</t>
  </si>
  <si>
    <t>Prinzip 11: Kommuniziere wirksam</t>
  </si>
  <si>
    <t>Die Revisionsleitung leitet die Interne Revision bei der wirksamen Kommunikation mit ihren Stakeholdern an.</t>
  </si>
  <si>
    <t xml:space="preserve"> Standard 11.1 Aufbau von Beziehungen und Kommunikation mit Stakeholdern</t>
  </si>
  <si>
    <t>11.1</t>
  </si>
  <si>
    <t>• Dokumentation des Plans der Internen Revision für die Handhabung von Beziehungen zu Stakeholdern.
• Tagesordnungen oder Protokolle von Sitzungen zwischen Mitgliedern der Internen Revision und Stakeholdern.
• Umfragen, Interviews und Gruppenworkshops, durch welche Interne Revisorinnen und Revisoren Beiträge von internen Stakeholdern einholen.
• Websites, Newsletter, Präsentationen und andere Kanäle, über die die Interne Revision mit Stakeholdern in der Organisation kommuniziert.</t>
  </si>
  <si>
    <t>Die Revisionsleitung muss einen Ansatz für die Interne Revision entwickeln, um Beziehungen und Vertrauen zu den
wichtigsten Stakeholdern aufzubauen, einschließlich des Überwachungsorgans, der Geschäftsleitung, des operativen Managements, der Aufsichtsbehörden sowie interner und externer Assurance Provider und anderer Berater.
Die Revisionsleitung muss die formelle und informelle Kommunikation zwischen der Internen Revision und den Stakeholdern
fördern und zum gegenseitigen Verständnis über Folgendes beitragen:
• Organisatorische Interessen und Anliegen.
• Ansätze zur Identifikation und zum Management von Risiken und zur Lieferung von Prüfungssicherheit.
• Aufgaben und Verantwortlichkeiten relevanter Parteien und Möglichkeiten zur Zusammenarbeit.
• Relevante regulatorische Anforderungen.
• Wesentliche organisatorische Prozesse, einschließlich der Finanzberichterstattung.</t>
  </si>
  <si>
    <t>Standard 11.2 Wirksame Kommunikation</t>
  </si>
  <si>
    <t>11.2</t>
  </si>
  <si>
    <t>• Styleguides, Vorlagen und andere dokumentierte Methoden für eine wirksame Kommunikation.
• Aufzeichnungen über die Teilnahme an Schulungen oder Meetings zu Fähigkeiten wirksamer Kommunikation.
• Abschlusskommunikationen und andere von der Revisionsleitung genehmigte Dokumente sowie unterstützende Dokumente, die die Merkmale einer wirksamen Kommunikation nachweisen.
• Präsentationen oder Besprechungsprotokolle, die die Merkmale wirksamer Kommunikation nachweisen.
• Nachweise über die Zeitnähe der Kommunikation.
• Arbeitspapiere, die die Merkmale wirksamer Kommunikation nachweisen.
• Arbeitspapiere mit Notizen aus der Überprüfung zur Verbesserung der Wirksamkeit der Kommunikation.
• Ergebnisse von Befragungen von Stakeholdern zur Qualität der Kommunikation der Internen Revision.
• Ergebnisse des Qualitätssicherungs- und Verbesserungsprogramms.</t>
  </si>
  <si>
    <t>Die Revisionsleitung muss Methoden festlegen und umsetzen, um die richtige, objektive, klare, prägnante, konstruktive, vollständige und zeitnahe Kommunikation der Internen Revision zu fördern.</t>
  </si>
  <si>
    <t>Standard 11.3 Kommunikation von Ergebnissen</t>
  </si>
  <si>
    <t>11.3</t>
  </si>
  <si>
    <t>Abschlusskommunikationen, einschließlich Feststellungen, Empfehlungen und Gesamturteilen.
• Skizzen, Besprechungsprotokolle, Sprechzettel, Präsentationen oder sonstige Dokumente der Revisionsleitung, die die Kommunikation mit Geschäftsleitung und
Überwachungsorgan belegen.
• Analysen einschließlich Datenberichten, Diagrammen und Grafiken, die Trends aufzeigen.
• Relevante Risiko- oder Kontrollrahmenwerke oder andere Soll-Zustände, die als Grundlage für das zusammenfassende Gesamturteil verwendet werden.</t>
  </si>
  <si>
    <t>Erfüllungsgrad Prinzip 9</t>
  </si>
  <si>
    <t>Erfüllungsgrad Prinzip 10</t>
  </si>
  <si>
    <t>Erfüllungsgrad Prinzip 11</t>
  </si>
  <si>
    <t>Erfüllungsgrad Prinzip 12</t>
  </si>
  <si>
    <t>11.4</t>
  </si>
  <si>
    <t>11.5</t>
  </si>
  <si>
    <t>Die Revisionsleitung muss der Geschäftsleitung und dem Überwachungsorgan regelmäßig die Ergebnisse von internen
Revisionsleistungen und, falls angemessen, für jeden Auftrag kommunizieren.
Die Revisionsleitung muss die Erwartungen von Geschäftsleitung und Überwachungsorgan in Bezug auf die Art und den Zeitpunkt der Kommunikation verstehen.
Die Ergebnisse von internen Revisionsleistungen können Folgendes umfassen:
• Gesamturteile zu Aufträgen.
• Themen wie wirksame Vorgehensweisen oder Grundursachen.
• Gesamturteile auf Ebene der Geschäftseinheit oder Organisation.
Die Kommunikation des Gesamturteils durch die Revisionsleitung an Geschäftsleitung oder Überwachungsorgan muss
Folgendes enthalten:
• Zusammenfassung der Anforderung.
• Soll-Zustand, der als Grundlage für das Gesamturteil verwendet wurde, beispielsweise ein Governance- oder Risiko- und
Kontrollrahmenwerk.
• Umfang, einschließlich Einschränkungen und Zeitraum, auf den sich das Gesamturteil bezieht.
• Eine Zusammenfassung der Informationen, die das Gesamturteil belegen.
• Eine Offenlegung des Vertrauens auf die Arbeit anderer Assurance Provider, falls zutreffend.</t>
  </si>
  <si>
    <t>Standard 11.4 Fehler und Auslassungen</t>
  </si>
  <si>
    <t>Standard 11.5 Kommunikation der Risikoakzeptanz</t>
  </si>
  <si>
    <t>Methoden der Internen Revision für den Umgang mit Fehlern und Auslassungen.
• Kriterien, die mit dem Leitungs- und Überwachungsorgan vereinbart und von der Revisionsleitung zur Bestimmung der Wesentlichkeit herangezogen werden.
• Korrespondenz und andere Aufzeichnungen, aus denen hervorgeht, wie die Revisionsleitung die Wesentlichkeit und Ursache von Fehlern oder Auslassungen bestimmt hat.
• Der Kalender der Revisionsleitung, Sitzungsprotokolle des Leitungs- und Überwachungsorgans oder andere Protokolle, Vermerke und E-Mail-Korrespondenz, in
denen ein Fehler oder eine Auslassung behandelt wurde.
• Die ursprüngliche und die korrigierte Abschlusskommunikation.
• Dokumentation, dass alle relevanten Parteien die korrigierte Kommunikation erhalten haben</t>
  </si>
  <si>
    <t>Wenn die Abschlusskommunikation zu einem Auftrag einen wesentlichen Fehler enthält oder eine wesentliche Auslassung besteht, muss die Revisionsleitung unverzüglich korrigierte Informationen an die Parteien übermitteln, die die ursprüngliche Kommunikation erhalten haben. Die Wesentlichkeit wird nach Kriterien bestimmt, die mit dem Leitungs- und Überwachungsorgan vereinbart wurden.</t>
  </si>
  <si>
    <t>• Dokumentation der Diskussionen und der Vereinbarung mit dem Leitungs- und Überwachungsorgan über die Methoden zur Kommunikation von Risikobedenken.
• Dokumentation der Gespräche über das Risiko und der dem operativen Management und der Geschäftsleitung empfohlenen Maßnahmen, einschließlich Sitzungsprotokolle.
• Dokumentation, in der die Risikobedenken und Maßnahmen der Internen Revision, die ergriffen wurden, um die Bedenken auszuräumen, erläutert werden, einschließlich des Eskalationsverfahrens vom operativen Management an die Geschäftsleitung
• Dokumentation von Sitzungen mit dem Leitungs- und Überwachungsorgan, einschließlich persönlicher Gespräche oder nicht-öffentlicher Sitzungen, in denen das
Anliegen an das Leitungs- und Überwachungsorgan eskaliert wurde.</t>
  </si>
  <si>
    <t>Die Revisionsleitung muss ein inakzeptables Risikoniveau kommunizieren.
Wenn die Revisionsleitung zum Schluss kommt, dass das Management ein Risikoniveau akzeptiert hat, das die Risikotoleranz
oder die Risikobereitschaft der Organisation übersteigt, muss dies mit der Geschäftsleitung besprochen werden. Wenn die Revisionsleitung feststellt, dass der Sachverhalt von der Geschäftsleitung nicht geklärt wurde, muss er an das Überwachungsorgan
eskaliert werden. Es liegt nicht in der Verantwortung der Revisionsleitung, das Risiko zu beseitigen.</t>
  </si>
  <si>
    <t>Prinzip 12: Verbessere die Qualität</t>
  </si>
  <si>
    <t>Die Revisionsleitung ist dafür verantwortlich, dass die Interne Revision die Global Internal Audit Standards einhält und ihre Leistung kontinuierlich verbessert.</t>
  </si>
  <si>
    <t>Standard 12.1 Interne Qualitätsbeurteilung</t>
  </si>
  <si>
    <t>• Ausgefüllte Checklisten, die die Überprüfungen von Arbeitspapieren, Umfrageergebnisse und Leistungskennzahlen in Bezug auf die Effizienz und Wirksamkeit der
Internen Revision unterstützen.
• Dokumentation der abgeschlossenen regelmäßigen Beurteilungen einschließlich, Plan, Arbeitspapiere und Kommunikationen.
• Präsentationen für Leitungs- und Überwachungsorgan und Management sowie Sitzungsprotokolle zu den Ergebnissen interner Beurteilungen.
• Dokumentierte Ergebnisse der laufenden Überwachung und der regelmäßigen Selbstbeurteilungen, einschließlich korrigierender Maßnahmenpläne.
• Durchgeführte Maßnahmen zur Verbesserung der Wirksamkeit und der Effizienz der Internen Revision und der Einhaltung der Standards.</t>
  </si>
  <si>
    <t>Standard 12.2 Leistungsmessung</t>
  </si>
  <si>
    <t>• Leistungsziele, die als besonders wichtig für die Interne Revision identifiziert wurden, um die Prinzipien der Standards, die Geschäftsordnung der Internen Revision
und die Revisionsstrategie zu erfüllen.
• Leistungsmessungen, die sich auf die verfolgten Leistungsziele beziehen, und Vorgaben für diese Messungen.
• Maßnahmenpläne für identifizierte Probleme und Möglichkeiten, um die identifizierten Leistungsziele zu erreichen.</t>
  </si>
  <si>
    <t>Standard 12.3 Überwachung und Verbesserung der Leistung bei der Durchführung von Aufträgen</t>
  </si>
  <si>
    <t>• Arbeitspapiere zu Aufträgen mit Dokumentation der Beaufsichtigung.
• Ausgefüllte Checklisten, die die Überprüfung von Arbeitspapieren belegen.
• Interview- und Umfrageergebnisse, die Feedback über die Erfahrungen mit einem Auftrag von Internen Revisorinnen und Revisoren und anderen Personen enthalten,
die direkt an dem Auftrag beteiligt waren.
• Dokumentation der Kommunikation zwischen der Auftragsleitung und den Internen Revisorinnen und Revisoren bezüglich der Arbeiten zu einem Auftrag.</t>
  </si>
  <si>
    <t>10.1</t>
  </si>
  <si>
    <t>Domain V - Prinzipien 13 - 15</t>
  </si>
  <si>
    <t>13</t>
  </si>
  <si>
    <t>14</t>
  </si>
  <si>
    <t>15</t>
  </si>
  <si>
    <t>Prinzip 13</t>
  </si>
  <si>
    <t>Prinzip 14</t>
  </si>
  <si>
    <t>Prinzip 15</t>
  </si>
  <si>
    <t>Erfüllungsgrad Prinzip 13</t>
  </si>
  <si>
    <t>Erfüllungsgrad Prinzip 14</t>
  </si>
  <si>
    <t>Erfüllungsgrad Prinzip 15</t>
  </si>
  <si>
    <t>Prinzip 13: Plane Aufträge wirksam</t>
  </si>
  <si>
    <t>Interne Revisorinnen und Revisoren planen jeden Auftrag mit einem systematischen, zielgerichteten Ansatz.</t>
  </si>
  <si>
    <t>• Dokumentation (E-Mails, Sitzungsprotokolle, Notizen oder Vermerke), aus der hervorgeht, dass die erforderliche Kommunikation während des gesamten Auftrags
stattgefunden hat.
• Dokumentation des vom Management des Untersuchungsgegenstands erhaltenen Feedbacks (z. B. durch Umfragen).</t>
  </si>
  <si>
    <t>Standard 13.1 Auftragskommunikation</t>
  </si>
  <si>
    <t>13.1</t>
  </si>
  <si>
    <t>Standard 13.2 Risikobeurteilung zu einem Auftrag</t>
  </si>
  <si>
    <t>13.2</t>
  </si>
  <si>
    <t>• Relevante organisatorische Strategien, Ziele und Risiken der Organisation.
• Ziele des Untersuchungsgegenstands.
• Governance-, Risikomanagement- und Kontrollprozesse des Untersuchungsgegenstands.
• Organigramme und Stellenbeschreibungen.
• Notizen und/oder Fotos aus direkter Beobachtung oder Inspektion.
• Richtlinien und Verfahren des Untersuchungsgegenstands.
• Relevante Gesetze und/oder Vorschriften sowie dokumentierte Beurteilungen zu deren Einhaltung.
• Relevante Informationen aus Websites, Datenbanken und Systemen.
• Notizen aus Interviews, Gesprächen oder Umfragen.
• Relevante Informationen aus zuvor abgeschlossenen Risikobeurteilungen und Aufträgen und aus der Arbeit anderer Assurance Provider.
• Wesentlichkeit jedes Risikos und die Angemessenheit des Kontrolldesigns
• Berücksichtigung Topical Requirements</t>
  </si>
  <si>
    <t>Standard 13.3 Auftragsziele und Auftragsumfang</t>
  </si>
  <si>
    <t>• Auftragsplanungsmemorandum.
• Abstimmung von Zielen und Risikobeurteilung des Auftrags.
• Umfang zur Erreichung der Auftragsziele.
• Genehmigtes Arbeitsprogramm, das die Ziele und den Umfang des Auftrags enthält.
• Protokolle von Meetings mit Stakeholdern über Ziele und Umfang des Auftrags.
• Beschränkungen des Umfangs und Anfragen von Stakeholdern des Auftrags für einzubeziehende oder auszuschließende Elemente.</t>
  </si>
  <si>
    <t>13.3</t>
  </si>
  <si>
    <t>Standard 13.4 Bewertungskriterien</t>
  </si>
  <si>
    <t>13.4</t>
  </si>
  <si>
    <t>• Arbeitspapiere, die die Quellen der berücksichtigten Kriterien und das Verfahren zur Bestimmung ihrer Angemessenheit dokumentieren.
• Dokumentation, wie Sitzungsprotokolle, ein Planungsmemorandum oder eine E-Mail, aus der hervorgeht, dass die Internen Revisorinnen und Revisoren die Kriterien
mit dem Management des Untersuchungsgegenstands und/oder dem Leitungs- und Überwachungsorgan besprochen haben.</t>
  </si>
  <si>
    <t>Interne Revisorinnen und Revisoren müssen die relevantesten Soll-Zustände ermitteln, die zur Bewertung der in den Auftragszielen und dem Auftragsumfang festgelegten Aspekte des Untersuchungs-gegenstands herangezogen werden sollen. Bei Beratungsleistungen ist die Festlegung von Bewertungskriterien je nach Vereinbarung mit den relevanten Stakeholdern möglicherweise nicht erforderlich.
Interne Revisorinnen und Revisoren müssen beurteilen, inwieweit Geschäftsleitung und Überwachungsorgan angemessene
Soll-Zustände festgelegt haben, um festzustellen, ob der Untersuchungsgegenstand seine Ziele und Vorgaben erreicht hat.
• Wenn diese Soll-Zustände angemessen sind, müssen die Internen Revisorinnen und Revisoren sie für die Bewertung verwenden.
• Sind die Soll-Zustände unzureichend, müssen die Internen Revisorinnen und Revisoren in Gesprächen mit Geschäftsleitung
und/oder Überwachungsorgan geeignete Kriterien ermitteln.</t>
  </si>
  <si>
    <t>13.5</t>
  </si>
  <si>
    <t>Standard 13.5 Auftragsressourcen</t>
  </si>
  <si>
    <t>• Genehmigtes Arbeitsprogramm eines Auftrags, das die Nutzung angemessener und ausreichender Ressourcen zeigt.
• Planungsdokumentation über die Analyse des Ressourcenbedarfs des Auftrags und die Zuweisung von Ressourcen.
• Umfrage beim Management des Untersuchungsgegenstands nach Abschluss des Auftrags, in der nach Zeitnähe und Angemessenheit der Ressourcen gefragt wird.
• Verträge und/oder Beziehungen mit externen Dienstleistern.</t>
  </si>
  <si>
    <t>13.6</t>
  </si>
  <si>
    <t>12.1</t>
  </si>
  <si>
    <t>12.2</t>
  </si>
  <si>
    <t>12.3</t>
  </si>
  <si>
    <t>Bei der Planung eines Auftrags müssen Interne Revisorinnen und Revisoren die Arten und Mengen von Ressourcen
ermitteln, die zum Erreichen der Auftragsziele erforderlich sind. Interne Revisorinnen und Revisoren müssen Folgendes
berücksichtigen:
• Art und Komplexität des Auftrags.
• Zeitrahmen, in dem der Auftrag abgeschlossen werden soll.
• Ob die verfügbaren finanziellen, personellen und technologischen Ressourcen angemessen und ausreichend sind, um die
Ziele des Auftrags zu erreichen.
Wenn die verfügbaren Ressourcen unangemessen oder unzureichend sind, müssen Interne Revisorinnen und Revisoren die
Bedenken mit der Revisionsleitung besprechen, um die Ressourcen zu beschaffen.</t>
  </si>
  <si>
    <t>Standard 13.6 Arbeitsprogramm</t>
  </si>
  <si>
    <t>• Risiko- und Kontrollmatrix mit Testansatz.
• Übersichten oder Beschreibungen von Kontrollprozessen.
• Vermerke zur Bewertung der Angemessenheit des Kontrolldesigns.
• Plan für zusätzliche Tests.
• Protokolle, Notizen oder Dokumentationen von Planungssitzungen, in denen Aufgaben und Prüfungshandlungen festgelegt wurden.
• Vollständiges Arbeitsprogramm mit dokumentierter Genehmigung.
• Dokumentation der Genehmigung von Änderungen des Arbeitsprogramms.</t>
  </si>
  <si>
    <t>Prinzip 14: Führe die Auftragsarbeiten aus</t>
  </si>
  <si>
    <t>Interne Revisorinnen und Revisoren setzen das Arbeitsprogramm um, um die Auftragsziele zu erreichen.</t>
  </si>
  <si>
    <t>14.1</t>
  </si>
  <si>
    <t>Standard 14.1 Sammeln von Informationen für Analysen und Bewertungen</t>
  </si>
  <si>
    <t>• Arbeitsprogramm zum Auftrag, das das Vorgehen zum Sammeln von Daten, die für die Auftragsziele relevant sind, beinhaltet.
• Beschreibung der gesammelten Informationen, einschließlich ihrer Quelle, des Datums der Beschaffung und des Zeitraums, auf den sie sich beziehen.
• Dokumentierte Erläuterung, wie die Interne Revisorin, die Revisorin oder der Revisor festgestellt hat, dass die gesammelten Informationen für die Durchführung einer
Analyse ausreichen.</t>
  </si>
  <si>
    <t>Standard 14.2 Analysen und potenzielle Feststellungen</t>
  </si>
  <si>
    <t>• Arbeitspapiere zur Dokumentation der durchgeführten Analysen (einschließlich verwendeter Datenanalyseprogramme, Testpopulationen und Stichprobenprozesse
und -methoden).
• Querverweise auf Arbeitspapiere im Arbeitsprogramm und/oder in der Abschlusskommunikation.
• Dokumentation im Zusammenhang mit der Abschlusskommunikation.
• Überprüfungen des Auftrags.</t>
  </si>
  <si>
    <t>14.2</t>
  </si>
  <si>
    <t>14.3</t>
  </si>
  <si>
    <t>14.4</t>
  </si>
  <si>
    <t>14.5</t>
  </si>
  <si>
    <t>14.6</t>
  </si>
  <si>
    <t>Standard 14.3 Bewertung von Feststellungen</t>
  </si>
  <si>
    <t>• Arbeitspapiere, in denen die Kriterien zur Bewertung der Feststellungen erläutert werden.
• Arbeitspapier, das Soll-Zustand, Ist-Zustand, Grundursache (falls möglich), Auswirkung (Risiko oder potenzielle Gefährdung) und Priorisierung für jede Feststellung
auflistet.
• Arbeitspapier oder andere Dokumentation, in der Wesentlichkeit, Risikotoleranz und Elemente einer als Grundlage für die Analyse von Feststellungen verwendeten
Kosten-Nutzen-Analyse erläutert werden.
• Relevante Methoden, Vorlagen und Leitlinien der Internen Revision.
• Dokumentation im Zusammenhang mit der Abschlusskommunikation.</t>
  </si>
  <si>
    <t>Standard 14.4 Empfehlungen und Maßnahmenpläne</t>
  </si>
  <si>
    <t>• Arbeitspapiere für jede Feststellung, einschließlich Soll-Zustand, Ist-Zustand, Grundursache (falls möglich), Auswirkung (Risiko oder potenzielle Gefährdung) und
Empfehlung(en) und/oder Maßnahmenpläne.
• Notizen, Arbeitspapiere oder andere Unterlagen, die die Diskussionen mit dem Management über die Feststellungen und die Durchführbarkeit von Empfehlungen
und/oder Maßnahmenplänen belegen.
• Dokumentation im Zusammenhang mit der Abschlusskommunikation.</t>
  </si>
  <si>
    <t>Standard 14.5 Gesamturteil zu einem Auftrag</t>
  </si>
  <si>
    <t>• Ein Arbeitspapier, das die Grundlage für das Gesamturteil des Auftrags zeigt.
• Eine Aussage zum Gesamturteil in der Abschlusskommunikation.</t>
  </si>
  <si>
    <t>Standard 14.6 Auftragsdokumentation</t>
  </si>
  <si>
    <t>• Arbeitspapiere, die die gemäß der festgelegten Methode durchgeführten Arbeiten dokumentieren.
• Ergebnisse von internen Qualitätsbeurteilungen, die die Einhaltung der Richtlinien zu Arbeitspapieren und Beaufsichtigung validieren.</t>
  </si>
  <si>
    <t>Prinzip 15: Kommuniziere Auftragsergebnisse und überwache Maßnahmenpläne</t>
  </si>
  <si>
    <t>Interne Revisorinnen und Revisoren kommunizieren die Auftragsergebnisse an die zuständigen Parteien und überwachen den Fortschritt des Managements
bei der Umsetzung der Empfehlungen oder Maßnahmenpläne.</t>
  </si>
  <si>
    <t xml:space="preserve"> Standard 15.1 Abschlusskommunikation</t>
  </si>
  <si>
    <t>15.1</t>
  </si>
  <si>
    <t>• Schriftliche Abschlusskommunikationen.
• Präsentationen und/oder Besprechungsnotizen zu Präsentationen, wenn die Abschlusskommunikation mündlich erfolgt.
• Dokumentation, die die Überprüfung und Genehmigung der Abschlusskommunikation nachweist.
• Dokumentation, dass die Anforderungen für die Kommunikation mit dem Untersuchungsgegenstand erfüllt wurden.</t>
  </si>
  <si>
    <t>15.2</t>
  </si>
  <si>
    <t>Standard 15.2 Bestätigung der Umsetzung von Empfehlungen oder Maßnahmenplänen</t>
  </si>
  <si>
    <t>• Ein routinemäßig aktualisiertes System zur Nachverfolgung von Ausnahmen (z. B. eine Tabelle, Datenbank oder ein anderes Tool), das die Feststellung, den zugehörigen korrigierenden Maßnahmenplan, den Status und die Bestätigung der Internen Revision enthält.
• Berichte zum Status der korrigierenden Maßnahmen, die für Geschäftsleitung und Überwachungsorgan erstellt wurden.</t>
  </si>
  <si>
    <t>Soll %</t>
  </si>
  <si>
    <t>Soll Punkte</t>
  </si>
  <si>
    <t>Ist Punkte</t>
  </si>
  <si>
    <t>Ist %</t>
  </si>
  <si>
    <t>Ergebnis in %</t>
  </si>
  <si>
    <t>Verbesserungspotential</t>
  </si>
  <si>
    <t>7.</t>
  </si>
  <si>
    <t>8.</t>
  </si>
  <si>
    <t>9.</t>
  </si>
  <si>
    <t>10.</t>
  </si>
  <si>
    <t>11.</t>
  </si>
  <si>
    <t>12.</t>
  </si>
  <si>
    <t>13.</t>
  </si>
  <si>
    <t>14.</t>
  </si>
  <si>
    <t>15.</t>
  </si>
  <si>
    <t>Prinzip 1 - Integrität</t>
  </si>
  <si>
    <t>Prinzip 2 - Objektivität</t>
  </si>
  <si>
    <t>Prinzip 3 - Kompetenz</t>
  </si>
  <si>
    <t>Prinzip 4 - berufsübliche Sorgfalt</t>
  </si>
  <si>
    <t>Prinzip 5 - Vertraulichkeit</t>
  </si>
  <si>
    <t>Prinzip 6 - Mandat /  Autorisierung</t>
  </si>
  <si>
    <t>Prinzip 7 - Unabhängigkeit</t>
  </si>
  <si>
    <t>Prinzip 8 - Aufsicht</t>
  </si>
  <si>
    <t>Prinzip 9 - Strategie</t>
  </si>
  <si>
    <t>Prinzip 10 - Ressourcen</t>
  </si>
  <si>
    <t>Prinzip 11 -  Kommunikation</t>
  </si>
  <si>
    <t>Prinzip 12 - QSVP</t>
  </si>
  <si>
    <t>Prinzip 13 - Auftragsplan</t>
  </si>
  <si>
    <t>Prinzip 14 - Auftragsdurchführung</t>
  </si>
  <si>
    <t>Prinzip 15 - Auftragskommunikation und Follow-up</t>
  </si>
  <si>
    <t>Bewertung
Standard</t>
  </si>
  <si>
    <t>Bewertung Kriterium</t>
  </si>
  <si>
    <t>Prinzipien /Standards</t>
  </si>
  <si>
    <r>
      <rPr>
        <b/>
        <sz val="11"/>
        <color theme="1"/>
        <rFont val="Calibri"/>
        <family val="2"/>
        <scheme val="minor"/>
      </rPr>
      <t>Interne Revisorinnen und Revisoren müssen ihre Arbeit mit Aufrichtigkeit und beruflicher Courage ausführen.</t>
    </r>
    <r>
      <rPr>
        <sz val="11"/>
        <color theme="1"/>
        <rFont val="Calibri"/>
        <family val="2"/>
        <scheme val="minor"/>
      </rPr>
      <t xml:space="preserve">
Interne Revisorinnen und Revisoren müssen in allen beruflichen Beziehungen und in ihrer Kommunikation wahrheitsgemäß, genau, klar, offen und respektvoll sein, auch wenn sie Skepsis ausdrücken oder eine gegenteilige Ansicht vertreten.
Interne Revisorinnen und Revisoren dürfen keine falschen, irreführenden oder täuschenden Aussagen machen und dürfen Feststellungen oder andere relevante Informationen in ihrer Kommunikation nicht verbergen oder auslassen. Interne Revisorinnen und Revisoren müssen alle ihnen bekannten wesentlichen Tatsachen offenlegen, deren Nichtoffenlegung die Fähigkeit der Organisation beeinträchtigen könnte, fundierte Entscheidungen zu treffen.
Interne Revisorinnen und Revisoren müssen berufliche Courage zeigen, indem sie wahrheitsgemäß kommunizieren und angemessene Maßnahmen ergreifen, selbst wenn sie mit Dilemmas und schwierigen Situationen konfrontiert werden.</t>
    </r>
  </si>
  <si>
    <r>
      <rPr>
        <b/>
        <sz val="12"/>
        <color theme="1"/>
        <rFont val="Calibri"/>
        <family val="2"/>
        <scheme val="minor"/>
      </rPr>
      <t>Interne Revisorinnen und Revisoren müssen die legitimen und ethischen Erwartungen der Organisation verstehen, respektieren, erfüllen und zu diesen beitragen.</t>
    </r>
    <r>
      <rPr>
        <sz val="12"/>
        <color theme="1"/>
        <rFont val="Calibri"/>
        <family val="2"/>
        <scheme val="minor"/>
      </rPr>
      <t xml:space="preserve">
Sie müssen in der Lage sein, ein Verhalten zu erkennen, das diesen Erwartungen widerspricht. Interne Revisorinnen und Revisoren müssen eine auf Ethik basierende Kultur in der Organisation unterstützen und fördern.
Wenn Interne Revisorinnen und Revisoren ein Verhalten innerhalb der Organisation feststellen, das nicht mit den ethischen Erwartungen der Organisation vereinbar ist, müssen sie die Bedenken gemäß den geltenden Richtlinien und Verfahren berichten.</t>
    </r>
  </si>
  <si>
    <r>
      <rPr>
        <b/>
        <sz val="12"/>
        <color theme="1"/>
        <rFont val="Calibri"/>
        <family val="2"/>
        <scheme val="minor"/>
      </rPr>
      <t>Interne Revisorinnen und Revisoren müssen bei der Erbringung aller Aspekte von Revisionsleistungen professionelle Objektivität wahren.</t>
    </r>
    <r>
      <rPr>
        <sz val="12"/>
        <color theme="1"/>
        <rFont val="Calibri"/>
        <family val="2"/>
        <scheme val="minor"/>
      </rPr>
      <t xml:space="preserve">
Professionelle Objektivität erfordert, dass Interne Revisorinnen und Revisoren eine unparteiische und unvoreingenommene Geisteshaltung einnehmen und Urteile auf der Grundlage einer ausgewogenen Beurteilung aller relevanten Umstände fällen.
Interne Revisorinnen und Revisoren müssen sich einer potenziellen Voreingenommenheit bewusst sein und diese managen.</t>
    </r>
  </si>
  <si>
    <t>Interne Revisorinnen und Revisoren müssen Beeinträchtigungen der Objektivität besprechen und geeignete Maßnahmen gemäß den relevanten Methoden ergreifen.</t>
  </si>
  <si>
    <t>Die Revisionsleitung muss Methoden festlegen, um Beeinträchtigungen der Objektivität zu begegnen.</t>
  </si>
  <si>
    <t>Prüfungsaufträge für Funktionen, für die die Revisionsleitung verantwortlich ist, müssen durch eine unabhängige Partei außerhalb der Internen Revision überwacht werden.</t>
  </si>
  <si>
    <r>
      <rPr>
        <b/>
        <sz val="12"/>
        <color theme="1"/>
        <rFont val="Calibri"/>
        <family val="2"/>
        <scheme val="minor"/>
      </rPr>
      <t>Interne Revisorinnen und Revisoren müssen tatsächliche, potenzielle und wahrgenommene Beeinträchtigungen der Objektivität erkennen und vermeiden oder mindern.</t>
    </r>
    <r>
      <rPr>
        <sz val="12"/>
        <color theme="1"/>
        <rFont val="Calibri"/>
        <family val="2"/>
        <scheme val="minor"/>
      </rPr>
      <t xml:space="preserve">
</t>
    </r>
    <r>
      <rPr>
        <b/>
        <sz val="12"/>
        <color theme="1"/>
        <rFont val="Calibri"/>
        <family val="2"/>
        <scheme val="minor"/>
      </rPr>
      <t>Interne Revisorinnen und Revisoren dürfen keine materiellen oder immateriellen Gegenstände wie Geschenke, Belohnungen oder Gefälligkeiten annehmen</t>
    </r>
    <r>
      <rPr>
        <sz val="12"/>
        <color theme="1"/>
        <rFont val="Calibri"/>
        <family val="2"/>
        <scheme val="minor"/>
      </rPr>
      <t xml:space="preserve">, die die Objektivität beeinträchtigen oder den Anschein dessen erwecken.
</t>
    </r>
    <r>
      <rPr>
        <b/>
        <sz val="12"/>
        <color theme="1"/>
        <rFont val="Calibri"/>
        <family val="2"/>
        <scheme val="minor"/>
      </rPr>
      <t>Interne Revisorinnen und Revisoren müssen Interessenkonflikte vermeide</t>
    </r>
    <r>
      <rPr>
        <sz val="12"/>
        <color theme="1"/>
        <rFont val="Calibri"/>
        <family val="2"/>
        <scheme val="minor"/>
      </rPr>
      <t>n und dürfen sich nicht unangemessen von ihren eigenen Interessen oder den Interessen anderer, einschließlich der Geschäftsleitung oder anderer Autoritätspersonen, des politischen Umfelds oder anderer Aspekte ihres Umfelds, beeinflussen lassen.</t>
    </r>
  </si>
  <si>
    <r>
      <rPr>
        <b/>
        <sz val="12"/>
        <color theme="1"/>
        <rFont val="Calibri"/>
        <family val="2"/>
        <scheme val="minor"/>
      </rPr>
      <t>Interne Revisorinnen und Revisoren müssen davon Abstand nehmen, bestimmte Tätigkeiten zu beurteilen, für die sie zuvor verantwortlich waren. Eine Beeinträchtigung der Objektivität wird vermutet, wenn eine Interne Revisorin oder ein Revisor Prüfungsleistungen für eine Tätigkeit erbringt, für die sie/er in den letzten 12 Monaten verantwortlich war.</t>
    </r>
    <r>
      <rPr>
        <sz val="12"/>
        <color theme="1"/>
        <rFont val="Calibri"/>
        <family val="2"/>
        <scheme val="minor"/>
      </rPr>
      <t xml:space="preserve">
Sollen Interne Revisorinnen und Revisoren Beratungsleistungen im Zusammenhang mit Tätigkeiten erbringen, für die sie bisher zuständig waren, müssen sie vor Annahme des Auftrags mögliche Beeinträchtigungen gegenüber der die Beratung anfragenden Partei offenlegen.</t>
    </r>
  </si>
  <si>
    <t>Wenn die Objektivität tatsächlich oder dem Anschein nach beeinträchtigt ist, müssen die Einzelheiten der Beeinträchtigung unverzüglich den zuständigen Parteien offengelegt werden. Wenn die Revisionsleitung feststellt, dass die Fähigkeit einer Internen Revisorin oder eines Internen Revisors zur objektiven Erfüllung der Revisionsaufgaben beeinträchtigt ist, muss sie die Beeinträchtigung mit dem Management des Untersuchungsgegenstands, der Geschäftsleitung und/oder dem Überwachungsorgan erörtern und geeignete Maßnahmen festlegen, um die Situation zu lösen.
Wenn nach Abschluss eines Auftrags eine Beeinträchtigung entdeckt wird, die die Zuverlässigkeit oder wahrgenommene Zuverlässigkeit von Feststellungen, Empfehlungen und/oder Gesamturteil des Auftrags beeinträchtigt, muss die
Revisionsleitung die Bedenken mit dem Management des Untersuchungsgegenstands, der Geschäftsleitung, dem Überwachungsorgan und/oder anderen betroffenen Stakeholdern besprechen und geeignete Maßnahmen zur Lösung der Situation festlegen.</t>
  </si>
  <si>
    <t>Wenn die Objektivität der Revisionsleitung tatsächlich oder dem Anschein nach beeinträchtigt ist, muss die Revisionsleitung die Beeinträchtigung dem Leitungs- und Überwachungsorgan offenlegen.</t>
  </si>
  <si>
    <r>
      <rPr>
        <b/>
        <sz val="12"/>
        <color theme="1"/>
        <rFont val="Calibri"/>
        <family val="2"/>
        <scheme val="minor"/>
      </rPr>
      <t>Interne Revisorinnen und Revisoren müssen die für die erfolgreiche Wahrnehmung ihrer Aufgaben erforderlichen Kompetenzen besitzen oder erwerben.</t>
    </r>
    <r>
      <rPr>
        <sz val="12"/>
        <color theme="1"/>
        <rFont val="Calibri"/>
        <family val="2"/>
        <scheme val="minor"/>
      </rPr>
      <t xml:space="preserve">
Zu den erforderlichen Kompetenzen gehören Kenntnisse, Fertigkeiten und Fähigkeiten, die für die jeweilige Position und den
Verantwortungsbereich geeignet sind und die Verantwortlichkeiten entsprechen dem Erfahrungsstand.
Interne Revisorinnen und Revisoren müssen Kenntnisse der Global Internal Audit Standards des IIA besitzen oder erwerben.
</t>
    </r>
    <r>
      <rPr>
        <b/>
        <sz val="12"/>
        <color theme="1"/>
        <rFont val="Calibri"/>
        <family val="2"/>
        <scheme val="minor"/>
      </rPr>
      <t xml:space="preserve">
Interne Revisorinnen und Revisoren dürfen nur solche Leistungen erbringen, für die sie die erforderlichen Kompetenzen besitzen oder erlangen können.</t>
    </r>
  </si>
  <si>
    <r>
      <t xml:space="preserve">Jede Interne Revisorin und jeder Interne Revisor ist dafür verantwortlich, die zur Erfüllung der beruflichen Verantwortung erforderlichen Kompetenzen kontinuierlich weiterzuentwickeln und anzuwenden.
</t>
    </r>
    <r>
      <rPr>
        <b/>
        <sz val="12"/>
        <color theme="1"/>
        <rFont val="Calibri"/>
        <family val="2"/>
        <scheme val="minor"/>
      </rPr>
      <t>Darüber hinaus muss die Revisionsleitung entweder sicherstellen, dass die Interne Revision insgesamt über die Kompetenzen verfügt, um die in der Geschäftsordnung der Internen Revision beschriebenen Dienstleistungen zu erbringen, oder dass sie die erforderlichen Kompetenzen erlangt.</t>
    </r>
  </si>
  <si>
    <r>
      <rPr>
        <b/>
        <sz val="12"/>
        <color theme="1"/>
        <rFont val="Calibri"/>
        <family val="2"/>
        <scheme val="minor"/>
      </rPr>
      <t>Interne Revisorinnen und Revisoren müssen ihre Kompetenzen erhalten und kontinuierlich weiterentwickeln, um die Wirksamkeit und Qualität der Revisionsleistungen zu verbessern.</t>
    </r>
    <r>
      <rPr>
        <sz val="12"/>
        <color theme="1"/>
        <rFont val="Calibri"/>
        <family val="2"/>
        <scheme val="minor"/>
      </rPr>
      <t xml:space="preserve"> Interne Revisorinnen und Revisoren müssen sich kontinuierlich beruflich weiterentwickeln, einschließlich Aus- und Weiterbildung.</t>
    </r>
  </si>
  <si>
    <t>Domain II - Ethik &amp; Professionalität</t>
  </si>
  <si>
    <t>Domain II - 
Ethik &amp; Professionalität</t>
  </si>
  <si>
    <t>Domain III - Governance</t>
  </si>
  <si>
    <t>Domain IV - Leitung</t>
  </si>
  <si>
    <t>Domain V - Durchführung</t>
  </si>
  <si>
    <t>Domain V - Durchführung &amp; Nachschau</t>
  </si>
  <si>
    <t>Prinzip 15 - Kommunikation und Follow-up</t>
  </si>
  <si>
    <t>Dateneingabe nur in den Reitern Domain II, Domain III Domain IV, Domain V</t>
  </si>
  <si>
    <t>Dateneingabe Kriterienbewertung 0-3</t>
  </si>
  <si>
    <t>Dokumentation</t>
  </si>
  <si>
    <t>Interne Revisorinnen und Revisoren müssen ihre Revisionsleistungen in Übereinstimmung mit den Global Internal Audit Standards planen und durchführen.
Interne Revisorinnen und Revisoren müssen die Standards und die Methoden der Internen Revision befolgen, wenn sie interne Revisionsleistungen planen und erbringen und Ergebnisse kommunizieren.</t>
  </si>
  <si>
    <t>Die Methoden der Internen Revision müssen in Übereinstimmung mit den Standards festgelegt, dokumentiert und gepflegt werden.
Wenn die Standards in Verbindung mit Anforderungen anderer maßgeblicher Stellen verwendet werden, muss in der Kommunikation der Internen Revision gegebenenfalls auch auf die Anwendung der anderen Anforderungen hingewiesen werden. Wenn Gesetze oder Vorschriften Internen Revisorinnen und Revisoren oder der Internen Revision die Einhaltung eines Teils der Standards verbieten, ist die Einhaltung aller anderen Teile der Standards erforderlich und entsprechende Offenlegungen müssen vorgenommen werden.
Wenn Interne Revisorinnen oder Revisoren eine Anforderung nicht erfüllen können, muss die Revisionsleitung eine Beschreibung der Umstände, der ergriffenen Alternativmaßnahmen, der Auswirkungen der Maßnahmen und der Gründe dokumentieren und mitteilen.</t>
  </si>
  <si>
    <t>Interne Revisorinnen und Revisoren müssen die relevanten Richtlinien, Verfahren, Gesetze und Vorschriften befolgen, wenn sie Informationen nutzen.
Informationen dürfen nicht zur persönlichen Bereicherung oder in einer Weise verwendet werden, die den legitimen und ethischen Zielen der Organisation zuwiderläuft oder schadet.</t>
  </si>
  <si>
    <t>Die Revisionsleitung muss sicherstellen, dass die Interne Revision und Personen, die die Interne Revision unterstützen, sich an dieselben Schutzanforderungen halten.</t>
  </si>
  <si>
    <r>
      <rPr>
        <b/>
        <sz val="12"/>
        <color theme="1"/>
        <rFont val="Calibri"/>
        <family val="2"/>
        <scheme val="minor"/>
      </rPr>
      <t>Interne Revisorinnen und Revisoren müssen sich ihrer Verantwortung für den Schutz von Informationen bewusst sein und Respekt für die Vertraulichkeit, den Datenschutz und das Eigentum an Informationen zeigen, die sie bei der Erbringung von internen Revisionsleistungen oder als Ergebnis beruflicher Beziehungen erworben haben.</t>
    </r>
    <r>
      <rPr>
        <sz val="12"/>
        <color theme="1"/>
        <rFont val="Calibri"/>
        <family val="2"/>
        <scheme val="minor"/>
      </rPr>
      <t xml:space="preserve">
Zu den Überlegungen, die speziell für die Interne Revision relevant sind, gehören:
• Verwahrung, Aufbewahrungsfrist und Vernichtung von Auftragsunterlagen.
• Herausgabe von Auftragsunterlagen an interne und externe Parteien.
• Umgang mit Zugriffen auf oder Kopien von vertraulichen Informationen, wenn diese nicht mehr benötigt werden.
Interne Revisorinnen und Revisoren dürfen vertrauliche Informationen nicht an Unbefugte weitergeben, es sei denn, es besteht eine gesetzliche oder berufliche Verpflichtung dazu.
</t>
    </r>
    <r>
      <rPr>
        <b/>
        <sz val="12"/>
        <color theme="1"/>
        <rFont val="Calibri"/>
        <family val="2"/>
        <scheme val="minor"/>
      </rPr>
      <t>Interne Revisorinnen und Revisoren müssen das Risiko managen, dass Informationen versehentlich preisgegeben oder offengelegt werden.</t>
    </r>
  </si>
  <si>
    <t>Die Revisionsleitung muss das Mandat in der Geschäftsordnung der Internen Revision, die vom Leitungs- und Überwachungsorgan genehmigt wird, dokumentieren oder darauf verweisen.</t>
  </si>
  <si>
    <t>Die Revisionsleitung muss eine Geschäftsordnung für die Interne Revision entwickeln und pflegen, die mindestens Folgendes enthält:
• Zielsetzung der Internen Revision.
• Verpflichtung zur Einhaltung der Global Internal Audit Standards.
• Mandat, einschließlich Umfang und Art der zu erbringenden Dienstleistungen sowie Zuständigkeiten und Erwartungen von
Leitungs- und Überwachungsorgan in Bezug auf die Unterstützung der Internen Revision durch das Management
• Organisatorische Positionierung und Berichtslinien.</t>
  </si>
  <si>
    <t>Die Revisionsleitung muss die vorgeschlagene Geschäftsordnung mit Geschäftsleitung und Überwachungsorgan erörtern, um zu bestätigen, dass sie deren Verständnis und Erwartungen an die Interne Revision genau wiedergibt.</t>
  </si>
  <si>
    <t>Wesentliche Bedingungen:
Erörterung weiterer Themen, die in die Geschäftsordnung der Internen Revision aufgenommen werden sollten, mit der Revisionsleitung, um eine wirksame Interne Revision zu ermöglichen.
Genehmigung der Geschäftsordnung der Internen Revision.
Überprüfung der Geschäftsordnung der Internen Revision mit der Revisionsleitung, um Änderungen zu berücksichtigen, die sich
auf die Organisation auswirken, wie z. B. die Einstellung einer neuen Revisionsleitung oder Änderungen in Bezug auf Art, Ausmaß und Abhängigkeiten der Risiken für die Organisation.
Kommunikation mit der Revisionsleitung über die Erwartungen des Managements, deren Aufnahme in die Geschäftsordnung der
Internen Revision erwogen werden sollte.</t>
  </si>
  <si>
    <t>Die Revisionsleitung muss der Geschäftsleitung und dem Überwachungsorgan die Informationen zur Verfügung stellen, die erforderlich sind, um die Anerkennung der Internen Revision in der gesamten Organisation zu unterstützen und
zu fördern.</t>
  </si>
  <si>
    <t>Wesentliche Bedingungen:
Förderung der Internen Revision, damit sie die Zielsetzung der Internen Revision erfüllen und ihre Strategie und Ziele verfolgen
kann.
Zusammenarbeit mit dem Management in der gesamten Organisation, um der Internen Revision den uneingeschränkten Zugang
zu Daten, Aufzeichnungen, Informationen, Personal und physischen Einrichtungen zu ermöglichen, die für die Erfüllung des
Mandats der Internen Revision erforderlich sind.
Unterstützung der Revisionsleitung durch regelmäßige, direkte Kommunikation.
Nachweis der Unterstützung durch:
• Festlegung, dass die Revisionsleitung einer Ebene innerhalb der Organisation unterstellt ist, die es der Internen Revision
ermöglicht, ihr Mandat zu erfüllen.
• Genehmigung der Geschäftsordnung, des Revisionsplans, des Budgets und des Ressourcenplans der Internen Revision.
• Geeignete Befragungen der Revisionsleitung, um festzustellen, ob Beschränkungen des Umfangs, des Zugangs, der Befugnisse oder der Ressourcen der Internen Revision deren Fähigkeit einschränken, ihre Aufgaben wirksam wahrzunehmen.
Unterstützung der Anerkennung der Internen Revision in der gesamten Organisation.</t>
  </si>
  <si>
    <t>Wesentliche Bedingungen:
Herstellung einer direkten Berichtslinie mit der Revisionsleitung und der Internen Revision, damit die Interne Revision ihr Mandat
erfüllen kann.
Ernennung und Abberufung der Revisionsleitung.
Leistungsbeurteilung und Vergütung der Revisionsleitung.
Der Revisionsleitung Gelegenheit geben, wichtige und sensible Angelegenheiten zu erörtern.
Ansiedlung der Revisionsleitung auf einer Ebene in der Organisation, die es ermöglicht, interne Revisionsleistungen und -verantwortlichkeiten ohne Einflussnahme des Managements zu erbringen. Diese Positionierung bietet die organisatorische Autorität
und den Status, um Angelegenheiten direkt an die Geschäftsleitung heranzutragen und bei Bedarf an das Überwachungsorgan
zu eskalieren.
Anerkennung der tatsächlichen oder potenziellen Beeinträchtigung der Unabhängigkeit der Internen Revision, wenn der Revisionsleitung Aufgaben oder Verantwortlichkeiten übertragen werden, die über den Umfang der Internen Revision hinausgehen.
Treffen geeigneter Vorkehrungen, wenn die Aufgaben und Verantwortlichkeiten der Revisionsleitung die Unabhängigkeit der
Internen Revision beeinträchtigen oder zu beeinträchtigen scheinen.
Sicherstellen, dass die Interne Revision bei der Festlegung des Umfangs ihrer Aufgaben, der Durchführung von Revisionsaufträgen und der Kommunikation von Ergebnissen frei von Beeinflussung ist.</t>
  </si>
  <si>
    <t>Wesentliche Bedingungen:
Überprüfung der Anforderungen an die Revisionsleitung zur Leitung der Internen Revision, wie in Domain IV „Leitung der Internen Revision“ beschrieben.
Genehmigung der Aufgaben und Verantwortlichkeiten der Revisionsleitung und Identifikation der erforderlichen Qualifikationen,
Erfahrungen und Kompetenzen zur Wahrnehmung dieser Aufgaben und Verantwortlichkeiten.
Ernennung einer Revisionsleitung mit den notwendigen Qualifikationen und Kompetenzen für die wirksame Leitung der Internen
Revision und die Sicherstellung der Qualität interner Revisionsleistungen.
Ermöglichung der Ernennung, Entwicklung und Vergütung der Revisionsleitung durch die Personalprozesse der Organisation.</t>
  </si>
  <si>
    <t>Wesentliche Bedingungen:
Kommunikation mit der Revisionsleitung, um zu verstehen, wie die Interne Revision ihr Mandat erfüllt.
Vermittlung der Sichtweise des Leitungsorgans auf die Strategien, Ziele und Risiken der Organisation, um die Revisionsleitung
bei der Festlegung der Prioritäten der Internen Revision zu unterstützen.
Zusammen mit der Revisionsleitung Festlegung der Erwartungen für:
• Die Häufigkeit, mit der das Leitungsorgan Mitteilungen von der Revisionsleitung erhalten möchte.
• Die Kriterien zur Bestimmung, welche Angelegenheiten an das Leitungsorgan eskaliert werden sollten, wie z. B. wesentliche
Risiken, die die Risikotoleranz des Leitungsorgans überschreiten.
• Den Prozess zur Eskalation von Angelegenheiten, die für das Leitungsorgan wichtig sind.
Sich auf der Grundlage von Ergebnissen der Aufträge der Internen Revision und von Gesprächen ein Bild von der Wirksamkeit
der Governance-, Risikomanagement- und Kontrollprozesse der Organisation machen.
Zusammenarbeit mit der Revisionsleitung beim Prozess der Eskalation von Meinungsverschiedenheiten mit der Geschäftsleitung oder anderen Stakeholdern an das Leitungsorgan, damit sie die im Mandat der Internen Revision festgelegten Verantwortlichkeiten erfüllen kann.</t>
  </si>
  <si>
    <t>Wesentliche Bedingungen:
Ausstattung der Internen Revision mit ausreichenden Ressourcen, damit das Mandat der Internen Revision erfüllt und der Revisionsplan umgesetzt werden kann.
Mindestens einmal jährlich mit der Revisionsleitung erörtern, ob die Ressourcen der Internen Revision sowohl zahlenmäßig als
auch hinsichtlich ihrer Fähigkeiten ausreichen, um das Mandat der Internen Revision zu erfüllen und den Revisionsplan umzusetzen.
Abwägung der Auswirkungen unzureichender Ressourcen auf das Mandat der Internen Revision und den Revisionsplan.
Abhilfe schaffen, wenn die Ressourcen als unzureichend eingestuft werden.</t>
  </si>
  <si>
    <t>Die Revisionsleitung muss ein Qualitätssicherungs- und Verbesserungsprogramm, das alle Aspekte der Internen Revision abdeckt, entwickeln, umsetzen und aufrechterhalten. Das Programm umfasst zwei Arten von Beurteilungen:
• Externe Beurteilungen.
• Interne Beurteilungen.</t>
  </si>
  <si>
    <t>Wesentliche Bedingungen:
Erörterung des Qualitätssicherungs- und Verbesserungsprogramms mit der Revisionsleitung, wie in Domain IV „Leitung der Internen Revision“ beschrieben.
Genehmigung der Leistungsziele der Internen Revision mindestens einmal jährlich.
Jährliche Beurteilung der Revisionsleitung und der Wirksamkeit und Effizienz der Internen Revision. Eine solche Beurteilung
umfasst:
• Überprüfung der Leistungsziele der Internen Revision, einschließlich der Einhaltung der Standards, Gesetze und Vorschriften, ihrer Fähigkeit, das Mandat der Internen Revision zu erfüllen, und der Fortschritte bei der Umsetzung des Revisionsplans.
• Berücksichtigung der Ergebnisse des Qualitätssicherungs- und Verbesserungsprogramms der Internen Revision.
• Feststellung, inwieweit die Leistungsziele der Internen Revision erreicht werden.</t>
  </si>
  <si>
    <t>Die Revisionsleitung muss einen Plan für eine externe Qualitätsbeurteilung entwickeln und diesen mit dem Leitungsund Überwachungsorgan besprechen. Die externe Beurteilung muss mindestens einmal alle fünf Jahre von einer qualifizierten, unabhängigen Beurteilerin oder einem Beurteiler oder Beurteilungsteam durchgeführt werden. Das Erfordernis einer externen Qualitätsbeurteilung kann auch durch eine Selbstbeurteilung mit unabhängiger Validierung erfüllt werden. Bei der Auswahl der unabhängigen Beurteilerin oder des Beurteilers oder Beurteilungsteams muss die Revisionsleitung sicherstellen, dass mindestens eine Person eine aktive Zertifizierung als Certified Internal Auditor® besitzt.</t>
  </si>
  <si>
    <t>Wesentliche Bedingungen:
Erörterung der Pläne zur Durchführung einer externen Qualitätsbeurteilung der Internen Revision durch eine unabhängige, qualifizierte Beurteilerin oder einen Beurteiler oder ein Beurteilungsteam mit der Revisionsleitung.
Festlegung von Umfang und Häufigkeit der externen Qualitätsbeurteilung.
Berücksichtigung der in der Geschäftsordnung der Internen Revision beschriebenen Verantwortlichkeiten der Internen Revision
und der Revisionsleitung und der regulatorischen Anforderungen an die Interne Revision und die Revisionsleitung bei der Definition des Umfangs der externen Qualitätsbeurteilung.
Überprüfung und Genehmigung des Plans der Revisionsleitung für die Durchführung einer externen Qualitätsbeurteilung. Diese
Genehmigung sollte mindestens Folgendes umfassen:
• Umfang und Häufigkeit der Beurteilungen.
• Kompetenzen und Unabhängigkeit der externen Beurteilerin oder des Beurteilers oder Beurteilungsteams.
• Die Begründung für die Entscheidung, eine Selbstbeurteilung mit unabhängiger Validierung anstelle einer externen Qualitätsbeurteilung durchzuführen.
Anforderung des Erhalts der vollständigen Ergebnisse der externen Qualitätsbeurteilung oder der Selbstbeurteilung mit unabhängiger Validierung direkt von der Beurteilerin oder vom Beurteiler.
Gegebenenfalls Überprüfung und Genehmigung der Maßnahmenpläne der Revisionsleitung zur Adressierung festgestellter
Mängel oder von Verbesserungsmöglichkeiten und Genehmigung eines Zeitplans für die Umsetzung der Maßnahmenpläne und
Überwachung der Fortschritte der Revisionsleitung.</t>
  </si>
  <si>
    <t>Die Revisionsleitung muss die Revisionsstrategie regelmäßig mit Geschäftsleitung und Überwachungsorgan überprüfen.</t>
  </si>
  <si>
    <t>Die Revisionsleitung muss eine Strategie für die Interne Revision entwickeln und umsetzen, die die strategischen Ziele
und den Erfolg der Organisation unterstützt und mit den Erwartungen der Geschäftsleitung, des Überwachungsorgans und anderer wichtiger Stakeholder übereinstimmt.
Eine Strategie für die Interne Revision ist ein Aktionsplan, mit dem ein langfristiges oder allgemeines Ziel erreicht werden
soll. Die Revisionsstrategie muss eine Vision, strategische Ziele und unterstützende Initiativen für die Interne Revision umfassen. Eine Strategie für die Interne Revision hilft der Internen Revision bei der Erfüllung ihres Mandats.</t>
  </si>
  <si>
    <t>Die Revisionsleitung muss den Internen Revisorinnen und Revisoren Schulungen zur Anwendung der Methoden bieten.</t>
  </si>
  <si>
    <t>Die Revisionsleitung muss Methoden festlegen, um die Interne Revision systematisch und zielgerichtet anzuleiten, die Strategie der Internen Revision umzusetzen, den Revisionsplan zu entwickeln und die Standards einzuhalten.
Die Revisionsleitung muss die Wirksamkeit der Methoden bewerten und sie bei Bedarf aktualisieren, um die Interne Revision zu verbessern und auf wesentliche Veränderungen, die die Funktion betreffen, zu reagieren.</t>
  </si>
  <si>
    <t>Die Revisionsleitung muss die Kompetenzen der einzelnen Internen Revisorinnen und Revisoren in der Internen Revision bewerten und ihre berufliche Entwicklung fördern.
Die Revisionsleitung muss mit den Internen Revisorinnen und Revisoren zusammenarbeiten, um ihnen bei der Entwicklung ihrer
individuellen Kompetenzen durch Schulungen, Feedback durch Führungskräfte und/oder Mentoring zu helfen.</t>
  </si>
  <si>
    <t>Die Revisionsleitung muss mit Geschäftsleitung und Überwachungsorgan über die Angemessenheit und Zulänglichkeit
der personellen Ressourcen der Internen Revision kommunizieren.
Wenn es der Internen Revision an angemessenen und ausreichenden personellen Ressourcen mangelt, um den Revisionsplan
umzusetzen, muss die Revisionsleitung bestimmen, wie sie die Ressourcen beschaffen kann, oder die Auswirkungen der Einschränkungen zeitnah an Geschäftsleitung und Überwachungsorgan berichten.</t>
  </si>
  <si>
    <t>Die Revisionsleitung muss einen Ansatz zur Rekrutierung, Entwicklung und Bindung von Internen Revisorinnen und Revisoren festlegen, die qualifiziert sind, die Revisionsstrategie und den Revisionsplan erfolgreich umzusetzen.
Die Revisionsleitung muss danach streben sicherzustellen, dass die personellen Ressourcen angemessen, ausreichend und
wirksam eingesetzt sind, um den genehmigten Revisionsplan umzusetzen.
• Angemessen bezieht sich auf die Kombination aus Wissen, Fertigkeiten und Fähigkeiten.
• Ausreichend bezieht sich auf die Menge der Ressourcen.
• Der wirksame Einsatz bezieht sich auf die Allokation von Ressourcen in einer Weise, die die Umsetzung des Revisionsplans optimiert.</t>
  </si>
  <si>
    <t>Die Revisionsleitung muss die Auswirkungen technologischer Beschränkungen auf die Wirksamkeit oder Effizienz der
Internen Revision an Geschäftsleitung und Überwachungsorgan kommunizieren.</t>
  </si>
  <si>
    <t>Die Revisionsleitung muss mit den IT- und Informationssicherheitsfunktionen der Organisation zusammenarbeiten, um
technologische Ressourcen ordnungsgemäß einzusetzen.</t>
  </si>
  <si>
    <t>Die Revisionsleitung muss danach streben sicherzustellen, dass die Interne Revision über die geeignete Technologie
zur Unterstützung des Revisionsprozesses verfügt.
Die Revisionsleitung muss regelmäßig die von der Internen Revision eingesetzte Technologie bewerten und Möglichkeiten zur
Verbesserung der Wirksamkeit und Effizienz verfolgen.
Bei der Einführung neuer Technologien muss die Revisionsleitung geeignete Schulungen für die Internen Revisorinnen
und Revisoren zur wirksamen Nutzung technologischer Ressourcen anbieten.</t>
  </si>
  <si>
    <t>Interne Beurteilungen müssen dokumentiert und in die Bewertung einbezogen werden, die von einem unabhängigen Dritten als
Teil der externen Qualitätsbeurteilung der Organisation durchgeführt wird.</t>
  </si>
  <si>
    <t>Die Revisionsleitung muss interne Beurteilungen der Einhaltung der Global Internal Audit Standards und des Fortschritts in Bezug auf die Leistungsziele entwickeln und durchführen.
Die Revisionsleitung muss eine Methode für interne Beurteilungen, wie in Standard 8.3 Qualität beschrieben, festlegen, die Folgendes umfasst:
• Laufende Überwachung der Einhaltung der Standards durch die Interne Revision und des Fortschritts in Bezug auf die Leistungsziele.
• Regelmäßige Selbstbeurteilungen oder Beurteilungen durch andere Personen innerhalb der Organisation mit ausreichenden Kenntnissen über die Praxis der Internen Revision, um die Einhaltung der Standards zu bewerten.
• Kommunikation mit Geschäftsleitung und Überwachungsorgan über die Ergebnisse der internen Beurteilungen.
Basierend auf den Ergebnissen einer regelmäßigen Selbstbeurteilung muss die Revisionsleitung Maßnahmenpläne, einschließlich eines vorgeschlagenen Zeitplans für die Maßnahmen, entwickeln, um Fälle der Nichteinhaltung der Standards und
Verbesserungsmöglichkeiten anzugehen.
Die Revisionsleitung muss die Ergebnisse regelmäßiger Selbstbeurteilungen und die Maßnahmenpläne an Geschäftsleitung
und Überwachungsorgan kommunizieren.
Wenn die Nichteinhaltung der Standards den Umfang oder den Betrieb der Internen Revision insgesamt betrifft, muss die Revisionsleitung die Nichteinhaltung sowie deren Auswirkungen gegenüber Geschäftsleitung und Überwachungsorgan offenlegen.</t>
  </si>
  <si>
    <t>Die Revisionsleitung muss eine Methode zur Leistungsmessung entwickeln, um die Fortschritte in Bezug auf die Ziele der
Internen Revision zu beurteilen und die kontinuierliche Verbesserung der Internen Revision zu fördern.
Bei der Beurteilung der Leistung der Internen Revision muss die Revisionsleitung Feedback von Geschäftsleitung und Überwachungsorgan einholen, falls angemessen.
Die Revisionsleitung muss einen Maßnahmenplan entwickeln, um Probleme und Verbesserungsmöglichkeiten anzugehen.</t>
  </si>
  <si>
    <t>Die Revisionsleitung muss Ziele entwickeln, um die Leistung der Internen Revision zu bewerten.
Die Revisionsleitung muss bei der Entwicklung der Leistungsziele die Beiträge und Erwartungen von Geschäftsleitung und Überwachungsorgan berücksichtigen.</t>
  </si>
  <si>
    <t>Die Revisionsleitung muss sicherstellen, dass geeignete Nachweise der Beaufsichtigung gemäß der etablierten Methode der Internen Revision dokumentiert und aufbewahrt werden.</t>
  </si>
  <si>
    <t>Die Revisionsleitung muss Methoden für die Beaufsichtigung von Aufträgen, die Qualitätssicherung und die Entwicklung
von Kompetenzen festlegen und umsetzen.
• Die Revisionsleitung oder die Auftragsleitung muss die Internen Revisorinnen und Revisoren während des gesamten Auftrags anleiten, die vollständige Abarbeitung der Arbeitsprogramme verifizieren und bestätigen, dass die Arbeitspapiere die
Feststellungen, Gesamturteile und Empfehlungen hinreichend belegen.
• Um die Qualität zu gewährleisten, muss die Revisionsleitung verifizieren, ob die Aufträge unter Einhaltung der Standards
und der Methoden der Internen Revision durchgeführt werden.
• Um Kompetenzen zu entwickeln, muss die Revisionsleitung Internen Revisorinnen und Revisoren Feedback über ihre Leistung und Verbesserungsmöglichkeiten geben.
Das Ausmaß der erforderlichen Beaufsichtigung hängt von der Reife der Internen Revision, den Kenntnissen und Erfahrungen
der Internen Revisorinnen und Revisoren und der Komplexität der Aufträge ab.
Die Revisionsleitung ist für die Beaufsichtigung von Aufträgen verantwortlich, unabhängig davon, ob die Aufträge von Internen
Revisorinnen und Revisoren oder von anderen Dienstleistern durchgeführt werden. Aufsichtspflichten können an geeignete und
qualifizierte Personen delegiert werden, aber die Revisionsleitung behält die letzte Verantwortung.</t>
  </si>
  <si>
    <t>Kriterien</t>
  </si>
  <si>
    <t>Interne Revisorinnen und Revisoren müssen während des gesamten Auftrags wirksam kommunizieren.
Interne Revisorinnen und Revisoren müssen Ziele, Umfang und Zeitplan des Auftrags mit dem Management abstimmen. Spätere Änderungen sind dem Management zeitnah mitzuteilen.</t>
  </si>
  <si>
    <t>Dateneingabe Standardbewertung 0-3 - Ergebnis ist die Schlussforgerung aus der Bewertung der jeweils vorhandenen Erfüllung der Kriterien</t>
  </si>
  <si>
    <t>Interne Revisorinnen und Revisoren müssen ein Verständnis für den Untersuchungsgegenstand entwickeln, um die
relevanten Risiken zu beurteilen. Bei Beratungsleistungen ist eine formelle, dokumentierte Risikobeurteilung, je nach Vereinbarung mit den relevanten Stakeholdern, möglicherweise nicht erforderlich.
Um ein angemessenes Verständnis zu entwickeln, müssen Interne Revisorinnen und Revisoren zuverlässige, relevante und
ausreichende Informationen identifizieren und sammeln hinsichtlich:
• Der Strategien, Ziele und Risiken der Organisation, die für den Untersuchungsgegenstand relevant sind.
• Der Risikotoleranz der Organisation, falls festgelegt.
• Der Risikobeurteilung, die den Revisionsplan stützt.
• Der Governance-, Risikomanagement- und Kontrollprozesse des Untersuchungsgegenstands.
• Der anwendbaren Rahmenwerke, Leitlinien und anderer Kriterien, die zur Bewertung der Wirksamkeit dieser Prozesse verwendet werden können.
Interne Revisorinnen und Revisoren müssen die gesammelten Informationen überprüfen, um zu verstehen, wie die Prozesse funktionieren sollen.
Interne Revisorinnen und Revisoren müssen die zu überprüfenden Risiken ermitteln durch:
• Identifikation der potenziell wesentlichen Risiken für die Ziele des Untersuchungsgegenstands.
• Berücksichtigung spezifischer Risiken hinsichtlich Fraud.
• Bewertung der Wesentlichkeit der Risiken und ihre Priorisierung für die Überprüfung.
Interne Revisorinnen und Revisoren müssen die Kriterien ermitteln, anhand derer das Management misst, ob die Funktion ihre Ziele erreicht.
Wenn Interne Revisorinnen und Revisoren die relevanten Risiken für einen Untersuchungsgegenstand in früheren Aufträgen ermittelt haben, ist lediglich eine Überprüfung und Aktualisierung der Risikobeurteilung des früheren Auftrags
erforderlich.</t>
  </si>
  <si>
    <t>Die Revisionsleitung muss die Ziele und den Umfang des Auftrags sowie alle Änderungen während des Auftrags genehmigen.</t>
  </si>
  <si>
    <t>Kann mit dem Management im Hinblick auf Umfangseinschränkungen keine Einigung erzielt werden, muss die Revisionsleitung
die Frage der Umfangsbeschränkung nach einem festgelegten Verfahren dem Leitungs- und Überwachungsorgan vortragen.</t>
  </si>
  <si>
    <t>Einschränkungen des Umfangs müssen mit dem Management besprochen werden, wenn sie festgestellt werden, um eine
Lösung zu finden. Einschränkungen des Umfangs sind Bedingungen von Prüfungsaufträgen, die die Internen Revisorinnen und
Revisoren daran hindern, ihre Arbeiten wie im Arbeitsprogramm vorgesehen durchzuführen, z. B. Ressourcenbeschränkungen
oder Einschränkungen beim Zugang zu Personal, Einrichtungen, Daten und Informationen.
Interne Revisorinnen und Revisoren müssen die Flexibilität haben, Änderungen an den Auftragszielen und dem Auftragsumfang vorzunehmen, wenn sich dies im Laufe der Revisionstätigkeit zu einem Auftrag als notwendig erweist.</t>
  </si>
  <si>
    <t>Interne Revisorinnen und Revisoren müssen bei der Festlegung von Zielen und Umfang eines Auftrags die Topical Requirements berücksichtigen, sofern sie für den Untersuchungsgegenstand relevant sind.</t>
  </si>
  <si>
    <t>Interne Revisorinnen und Revisoren müssen die Ziele und den Umfang jedes Auftrags festlegen und dokumentieren.
• Die Auftragsziele müssen die Zielsetzung des Auftrags artikulieren und die spezifischen Ziele beschreiben, die erreicht werden sollen, einschließlich derer, die durch Gesetze und/oder Vorschriften vorgegeben sind.
• Der Umfang muss den Schwerpunkt und die Grenzen des Auftrags festlegen, indem Funktionen, Standorte, Prozesse, Systeme, Komponenten, Zeitraum, der im Rahmen des Auftrags abgedeckt werden soll, und andere zu überprüfende Elemente
angegeben werden, und er muss ausreichend sein, um die Auftragsziele zu erreichen.
Interne Revisorinnen und Revisoren müssen abwägen, ob der Auftrag auf die Erbringung von Prüfungs- oder Beratungsleistungen abzielt, da sich die Erwartungen der Stakeholder und die Anforderungen der Standards je nach Art des Auftrags unterscheiden.</t>
  </si>
  <si>
    <t>Die Revisionsleitung muss das Arbeitsprogramm überprüfen und genehmigen, bevor es umgesetzt wird, und im Falle
von späteren Änderungen unverzüglich nochmals überprüfen und genehmigen</t>
  </si>
  <si>
    <t>Interne Revisorinnen und Revisoren müssen ein Arbeitsprogramm erstellen und dokumentieren, um die Auftragsziele
zu erreichen.
Das Arbeitsprogramm muss auf den während der Auftragsplanung gewonnenen Informationen basieren, gegebenenfalls einschließlich der Ergebnisse der Risikobeurteilung zu dem Auftrag.
Das Arbeitsprogramm zum Auftrag muss Folgendes enthalten:
• Soll-Zustände, die bei der Bewertung jedes Ziels verwendet werden.
• Tätigkeiten zur Erreichung der Auftragsziele.
• Methoden, einschließlich der zu verwendenden analytischen Verfahren, und Tools zur Durchführung der Tätigkeiten.
• Interne Revisorinnen und Revisoren, die mit der Ausführung jeder Tätigkeit beauftragt sind.</t>
  </si>
  <si>
    <t>Um Analysen und Bewertungen durchführen zu können, müssen Interne Revisorinnen und Revisoren relevante, zuverlässige und ausreichende Informationen sammeln:
• Relevante Informationen passen zu den Auftragszielen, liegen innerhalb des Umfangs des Auftrags und tragen zur Entwicklung von Auftragsergebnissen bei.
• Zuverlässige Informationen sind sachlich richtig und aktuell. Interne Revisorinnen und Revisoren wenden professionelle
Skepsis an, um zu bewerten ob Informationen zuverlässig sind. Die Zuverlässigkeit wird gestärkt, wenn die Informationen:
o Direkt von einer Internen Revisorin oder einem Revisor oder von einer unabhängigen Quelle eingeholt wurden.
o Durch weitere Informationen verifiziert sind.
o Aus einem System mit wirksamen Governance-, Risikomanagement- und Kontrollprozessen stammen.
• Ausreichende Informationen ermöglichen es Internen Revisorinnen und Revisoren, Analysen durchzuführen und Bewertungen abzuschließen, und ermöglichen es einer umsichtigen, informierten und kompetenten Person, das Arbeitsprogramm zu
wiederholen und zu den gleichen Schlussfolgerungen wie die Interne Revisorin oder der Revisor zu gelangen.
Interne Revisorinnen und Revisoren müssen bewerten, ob die Informationen relevant und zuverlässig sind und ob sie
ausreichen, damit die Analysen eine angemessene Grundlage für die Formulierung möglicher Feststellungen und Gesamturteile zu einem Auftrag bilden.
Interne Revisorinnen und Revisoren müssen festlegen, ob sie zusätzliche Informationen für Analysen und Bewertungen einholen, wenn die Nachweise nicht relevant, zuverlässig oder ausreichend sind, um die Feststellungen des Auftrags zu stützen.
Wenn relevante Nachweise nicht erlangt werden können, müssen die Internen Revisorinnen und Revisoren entscheiden, ob sie dies als Feststellungen betrachten.</t>
  </si>
  <si>
    <t>Interne Revisorinnen und Revisoren müssen jede potenzielle Feststellung bewerten, um ihre Wesentlichkeit zu bestimmen. Bei der Bewertung potenzieller Feststellungen müssen Interne Revisorinnen und Revisoren mit dem Management zusammenarbeiten, um die Grundursache zu identifizieren, wenn dies möglich ist, die potenziellen Auswirkungen festzustellen und die Wesentlichkeit des Problems zu bewerten.
Um die Wesentlichkeit des Risikos zu bestimmen, berücksichtigen Interne Revisorinnen und Revisoren die Wahrscheinlichkeit des Risikoeintritts und die Auswirkungen, die das Risiko auf die Organisation oder ihre Governance-, Risikomanagement- oder Kontrollprozesse haben kann.</t>
  </si>
  <si>
    <t>Interne Revisorinnen und Revisoren müssen die Dokumentation des Auftrags gemäß den relevanten Gesetzen
und/oder Vorschriften sowie den Richtlinien und Verfahren der Internen Revision und der Organisation aufbewahren.</t>
  </si>
  <si>
    <t>Die Revisionsleitung muss die Dokumentation des Auftrags überprüfen und genehmigen.</t>
  </si>
  <si>
    <t>Interne Revisorinnen und Revisoren und die Auftragsleitung müssen die Dokumentation des Auftrags auf Richtigkeit,
Relevanz und Vollständigkeit überprüfen.</t>
  </si>
  <si>
    <t>Interne Revisorinnen und Revisoren müssen Informationen und Nachweise dokumentieren, um die Auftragsergebnisse
zu belegen. 
Die für einen Auftrag relevanten Analysen, Bewertungen und unterstützenden Informationen müssen so dokumentiert werden, dass eine informierte, umsichtige Interne Revisorin oder ein Revisor oder eine ähnlich informierte und kompetente
Person die Arbeit wiederholen und dieselben Auftragsergebnisse ableiten könnte.</t>
  </si>
  <si>
    <t>Die Revisionsleitung ist dafür verantwortlich, festzustellen, ob die Geschäftsleitung durch Verzögerung oder Untätigkeit ein Risiko akzeptiert hat, das die Risikotoleranz überschreitet.</t>
  </si>
  <si>
    <t>Interne Revisorinnen und Revisoren müssen bestätigen, dass das Management die Empfehlungen der Internen Revisorinnen und Revisoren oder die Maßnahmenpläne des Managements umgesetzt hat, und dabei einer festgelegten Methode
folgen, die Folgendes umfasst:
• Erfragen von Fortschritten hinsichtlich der Umsetzung.
• Durchführung von Follow-up-Beurteilungen unter Anwendung eines risikoorientierten Ansatzes.
• Aktualisierung des Status von Maßnahmen des Managements in einem Nachverfolgungssystem.
Der Umfang dieser Verfahren muss die Wesentlichkeit der Feststellung berücksichtigen.</t>
  </si>
  <si>
    <t>Wenn der Auftrag nicht in Übereinstimmung mit den Standards durchgeführt wird, muss die Abschlusskommunikation
die folgenden Details über die Nichteinhaltung offenlegen:
• Standards, die nicht eingehalten wurden.
• Gründe für die Nichteinhaltung.
• Auswirkung der Nichteinhaltung auf die Auftragsergebnisse und Gesamturteile.</t>
  </si>
  <si>
    <t>Die Revisionsleitung muss die Abschlusskommunikation an diejenigen Parteien verteilen, die sicherstellen können,
dass die Ergebnisse gebührend berücksichtigt werden.</t>
  </si>
  <si>
    <t>Interne Revisorinnen und Revisoren müssen sicherstellen, dass die Abschlusskommunikation von der Revisionsleitung überprüft und genehmigt wird, bevor sie herausgegeben wird.</t>
  </si>
  <si>
    <t>Die Revisionsleitung muss für ein Arbeitsumfeld sorgen, in dem sich Interne Revisorinnen und Revisoren unterstützt fühlen, wenn sie legitime, auf Nachweisen basierende Auftragsergebnisse äußern, ob positiv oder negativ.</t>
  </si>
  <si>
    <t>IR Team!
Interview: IR Leitung, Revisoren, Gepfrüfte, Leitungsorgan</t>
  </si>
  <si>
    <t>Revisionsleitung
Interview: Revisoren, Ltg. Revision</t>
  </si>
  <si>
    <t>• Aufzeichnungen über die Teilnahme von Internen Revisorinnen und Revisoren an Workshops, Schulungen oder Sitzungen, bei denen ethische Erwartungen und Sachverhalte besprochen wurden.
• Von Internen Revisorinnen und Revisoren unterzeichnete Formulare, die das Verständnis und die Verpflichtung bestätigen, die Ethikrichtlinien und -prozesse der Organisation zu befolgen.
• Der Revisionsplan, das Arbeitsprogramm oder die Arbeitspapiere, aus denen die Berücksichtigung der ethikbezogenen Ziele, Risiken und Kontrollprozesse der Organisation hervorgeht.
• Dokumentation, aus der hervorgeht, dass ethische Probleme dem Überwachungsorgan, der Geschäftsleitung und den Aufsichtsbehörden im Einklang mit den Richtlinien der Organisation und den relevanten Gesetzen und/oder Vorschriften mitgeteilt wurden.</t>
  </si>
  <si>
    <t>Prüfung von Ethik- und Compliance Programmen ist Pflicht gemäß Standard 9.4
Verhaltenskodex unterschrieben?</t>
  </si>
  <si>
    <r>
      <rPr>
        <b/>
        <sz val="12"/>
        <color theme="1"/>
        <rFont val="Calibri"/>
        <family val="2"/>
        <scheme val="minor"/>
      </rPr>
      <t>Interne Revisorinnen und Revisoren dürfen sich nicht auf Aktivitäten einlassen oder an Aktivitäten beteiligt sein, die illegal sind, die Organisation oder den Berufsstand der Internen Revision diskreditieren</t>
    </r>
    <r>
      <rPr>
        <sz val="12"/>
        <color theme="1"/>
        <rFont val="Calibri"/>
        <family val="2"/>
        <scheme val="minor"/>
      </rPr>
      <t xml:space="preserve"> oder die der Organisation oder ihren Mitarbeiterinnen und Mitarbeitern schaden könnten.
</t>
    </r>
  </si>
  <si>
    <r>
      <rPr>
        <b/>
        <sz val="12"/>
        <color theme="1"/>
        <rFont val="Calibri"/>
        <family val="2"/>
        <scheme val="minor"/>
      </rPr>
      <t xml:space="preserve">Interne Revisorinnen und Revisoren müssen die Gesetze und/oder Vorschriften einschließlich der erforderlichen Offenlegungen verstehen und einhalten, die für die Branche und das rechtliche Umfeld, in denen die Organisation tätig ist,
relevant sind.
</t>
    </r>
    <r>
      <rPr>
        <sz val="12"/>
        <color theme="1"/>
        <rFont val="Calibri"/>
        <family val="2"/>
        <scheme val="minor"/>
      </rPr>
      <t>Wenn Interne Revisorinnen und Revisoren Verstöße gegen Gesetze oder Vorschriften feststellen, müssen sie solche Vorfälle an Personen oder Stellen melden, die befugt sind, gemäß der Festlegungen in Gesetzen, Vorschriften oder anwendbaren Richtlinien und Verfahren angemessene Maßnahmen zu ergreifen.</t>
    </r>
  </si>
  <si>
    <t>Bestätigung der Objektivität und Prozess Offenlegung Interessenkonflikte
Interview: IR team und Ltg. Revision
Rotation von Prüfungensschwerpunkten
Objektivität von Gastrevisoren und Job-Rotationsprogrammen.
Empfehlung: Impliziter Assoziationstest Project Implicit; Objektivitätsschulungen</t>
  </si>
  <si>
    <t>Umgang mit Gechenken und Einladungen</t>
  </si>
  <si>
    <t>Wenn die Interne Revision dort Prüfungsleistungen erbringen soll, wo sie zuvor Beratungsleistungen erbracht hat, muss die Revisionsleitung bestätigen, dass die Beratungsleistung die Objektivität nicht beeinträchtigt und individuell objektive Ressourcen so zuweisen, dass die individuelle Objektivität gewahrt bleibt.</t>
  </si>
  <si>
    <t>• Dokumentation, die Zertifizierungen, Ausbildung, Erfahrung, beruflichen Werdegang und andere Qualifikationen der Internen Revisorinnen und Revisoren auflistet.
• Selbstbeurteilungen der Internen Revisorinnen und Revisoren zu ihren Kompetenzen und Plänen zur beruflichen Weiterentwicklung. IIA Competency Framework
• Dokumentation der absolvierten beruflichen Weiterbildung der Internen Revisorinnen und Revisoren, wie z. B. Kurse, Tagungen, Workshops und Seminare.
• Dokumentierte Leistungsüberprüfungen von Internen Revisorinnen und Revisoren.
• Dokumentierte Überprüfungen von Revisionsaufträgen, Umfragen nach dem Revisionsauftrag, die von Stakeholdern der Internen Revision beantwortet wurden, und
andere Formen des Feedbacks, die einen Einblick in die Kompetenzen der Internen Revisorinnen und Revisoren und der Internen Revision geben.
• Die Ergebnisse interner und externer Qualitätsbeurteilungen.
• Dokumentation relevanter Kompetenzen, die zur Erfüllung des Revisionsplans notwendig sind, Analyse von Ressourcenlücken und Identifikation der erforderlichen
Schulungen und des Budgets, um die Lücken zu schließen.
• Dokumentation wie eine Prüfungsübersicht, die die Kompetenzen anderer Anbieter von Prüfungs- und Beratungsleistungen aufzeigt, auf die sich die Interne Revision
verlassen könnte.</t>
  </si>
  <si>
    <r>
      <rPr>
        <b/>
        <sz val="11"/>
        <color theme="1"/>
        <rFont val="Calibri"/>
        <family val="2"/>
        <scheme val="minor"/>
      </rPr>
      <t xml:space="preserve">Die Revisionsleitung muss dem Leitungs- und Überwachungsorgan die Informationen zur Verfügung stellen, die für die Festlegung des Mandats der Internen Revision erforderlich sind. In Ländern und Branchen, in denen das Mandat der Internen Revision ganz oder teilweise in Gesetzen oder Vorschriften festgelegt ist, muss die Geschäftsordnung der Internen Revision
die rechtlichen Anforderungen des Mandats enthalten.
</t>
    </r>
    <r>
      <rPr>
        <sz val="11"/>
        <color theme="1"/>
        <rFont val="Calibri"/>
        <family val="2"/>
        <scheme val="minor"/>
      </rPr>
      <t xml:space="preserve">Um Geschäftsleitung und Überwachungsorgan bei der Festlegung von Umfang und der Art der internen Revisionsleistungen zu unterstützen, muss sich die Revisionsleitung mit anderen internen und externen Assurance Providern abstimmen, um ein Verständnis für die Aufgaben und Zuständigkeiten des jeweils anderen zu gewinnen.
</t>
    </r>
    <r>
      <rPr>
        <b/>
        <sz val="11"/>
        <color theme="1"/>
        <rFont val="Calibri"/>
        <family val="2"/>
        <scheme val="minor"/>
      </rPr>
      <t>Regelmäßig muss die Revisionsleitung beurteilen, ob veränderte Umstände eine Diskussion mit Geschäftsleitung und Überwachungsorgan über das Mandat der Internen Revision rechtfertigen.</t>
    </r>
    <r>
      <rPr>
        <sz val="11"/>
        <color theme="1"/>
        <rFont val="Calibri"/>
        <family val="2"/>
        <scheme val="minor"/>
      </rPr>
      <t xml:space="preserve"> Wenn dies der Fall ist, muss die Revisionsleitung das Mandat der Internen Revision mit Geschäftsleitung und Überwachungsorgan erörtern, um zu beurteilen, ob Befugnisse,
Aufgaben und Verantwortlichkeiten der Internen Revision weiterhin ausreichen, um ihre Strategie zu verwirklichen und ihre Ziele
zu erreichen.</t>
    </r>
  </si>
  <si>
    <t>Wesentliche Bedingungen:
Erörterung der angemessenen Befugnisse, Aufgaben und Verantwortlichkeiten der Internen Revision mit der Revisionsleitung. Genehmigung der Geschäftsordnung der Internen Revision, die das Mandat der Internen Revision sowie Umfang und Art der
internen Revisionsleistungen umfasst.
Input zu den Erwartungen an die Interne Revision, die bei der Festlegung des Mandats der Internen Revision zu berücksichtigen sind.  Unterstützung des Mandats der Internen Revision in der gesamten Organisation und Förderung der der Internen Revision übertragenen Befugnisse.</t>
  </si>
  <si>
    <t>• Protokolle von Sitzungen des Leitungs- und Überwachungsorgans, in denen das Mandat erörtert wurde, was Teil der allgemeinen Genehmigung der Geschäftsordnung der Internen Revision sein kann.
• Protokolle von Sitzungen des Leitungs- und Überwachungsorgans, in denen Änderungen der Geschäftsordnung der Internen Revision erörtert und vom Leitungs- und Überwachungsorgan genehmigt wurden.</t>
  </si>
  <si>
    <t>Die Revisionsleitung muss die Kommunikation der Internen Revision mit dem Leitungs- und Überwachungsorgan mit der Geschäftsleitung koordinieren, um das Leitungs- und Überwachungsorgan bei der Erfüllung seiner Anforderungen
zu unterstützen.</t>
  </si>
  <si>
    <r>
      <rPr>
        <b/>
        <sz val="12"/>
        <color theme="1"/>
        <rFont val="Calibri"/>
        <family val="2"/>
        <scheme val="minor"/>
      </rPr>
      <t xml:space="preserve">Die Revisionsleitung muss dem Leitungs- und Überwachungsorgan mindestens jährlich die organisatorische Unabhängigkeit der Internen Revision bestätigen. </t>
    </r>
    <r>
      <rPr>
        <sz val="12"/>
        <color theme="1"/>
        <rFont val="Calibri"/>
        <family val="2"/>
        <scheme val="minor"/>
      </rPr>
      <t>Dazu gehört die Kommunikation von Vorfällen, bei denen die Unabhängigkeit beeinträchtigt worden sein könnte, und der Maßnahmen oder Vorkehrungen, die ergriffen wurden, um die Beeinträchtigung zu beheben.</t>
    </r>
  </si>
  <si>
    <r>
      <t xml:space="preserve">Die Revisionsleitung muss in der Geschäftsordnung der Internen Revision die von dem Leitungs- und Überwachungsorgan festgelegten Berichtslinien und die organisatorische Positionierung dokumentieren..
</t>
    </r>
    <r>
      <rPr>
        <b/>
        <sz val="12"/>
        <color theme="1"/>
        <rFont val="Calibri"/>
        <family val="2"/>
        <scheme val="minor"/>
      </rPr>
      <t>Die Revisionsleitung muss mit Geschäftsleitung und Überwachungsorgan alle aktuellen oder geplanten Aufgaben und
Verantwortlichkeiten besprechen, die die Unabhängigkeit der Internen Revision tatsächlich oder dem Anschein nach beeinträchtigen könnten..</t>
    </r>
    <r>
      <rPr>
        <sz val="12"/>
        <color theme="1"/>
        <rFont val="Calibri"/>
        <family val="2"/>
        <scheme val="minor"/>
      </rPr>
      <t xml:space="preserve">
Die Revisionsleitung muss Geschäftsleitung und Überwachungsorgan über die Art der Vorkehrungen informieren, mit denen
tatsächliche, potenzielle oder vermeintliche Beeinträchtigungen bewältigt werden können.</t>
    </r>
  </si>
  <si>
    <t>Die Revisionsleitung muss dem Leitungs- und Überwachungsorgan helfen, die Qualifikationen und Kompetenzen einer Revisionsleitung zu verstehen, die für die Leitung der Internen Revision erforderlich sind. Die Revisionsleitung erleichtert dieses Verständnis, indem sie Informationen und Beispiele für gängige und führende Qualifikationen und Kompetenzen liefert.</t>
  </si>
  <si>
    <t>Die Revisionsleitung muss die Qualifikationen und Kompetenzen aufrechterhalten und erweitern, die zur Erfüllung der vom Leitungs- und Überwachungsorgan erwarteten Aufgaben und Verantwortlichkeiten erforderlich sind.</t>
  </si>
  <si>
    <t>Wenn die Governancestruktur die organisatorische Unabhängigkeit nicht unterstützt, muss die Revisionsleitung die Merkmale der Governancestruktur, die die Unabhängigkeit einschränken, und alle Vorkehrungen, die zur Umsetzung dieses Prinzips eingesetzt werden können, dokumentieren.</t>
  </si>
  <si>
    <t>Die Revisionsleitung muss dem Leitungs- und Überwachungsorgan die Informationen zur Verfügung stellen, die zur Erfüllung seiner Aufsichtspflichten erforderlich sind. 
Die Revisionsleitung muss an die Geschäftsleitung und das Überwachungsorgan Folgendes berichten:
• Revisionsplan und Budget sowie spätere wesentliche Überarbeitungen derselben.
• Veränderungen, die sich möglicherweise auf das Mandat oder die Geschäftsordnung auswirken.
• Potenzielle Beeinträchtigungen der Unabhängigkeit.
• Ergebnisse der internen Revisionsleistungen, einschließlich Gesamturteile, Themen, Prüfung, Beratung, Erkenntnisse und Ergebnisse der Überwachung.
• Ergebnisse des Qualitätssicherungs- und Verbesserungsprogramms.
Es kann vorkommen, dass sich die Revisionsleitung mit der Geschäftsleitung oder anderen Stakeholdern in Bezug auf Umfang, Feststellungen oder andere Aspekte eines Auftrags nicht einig ist, was die Fähigkeit der Internen Revision, ihre Aufgaben zu erfüllen, beeinträchtigen kann. In solchen Fällen muss die Revisionsleitung dem Leitungs- und Überwachungsorgan die Fakten und Umstände darlegen, damit es erwägen kann, in seiner Aufsichtsfunktion bei der Geschäftsleitung oder anderen Stakeholdern zu intervenieren.</t>
  </si>
  <si>
    <t>Die Revisionsleitung muss bewerten, ob die Ressourcen der Internen Revision ausreichen, um das Mandat der Internen Revision zu erfüllen und den Revisionsplan umzusetzen. Ist dies nicht der Fall, muss die Revisionsleitung eine Strategie zur Beschaffung ausreichender Ressourcen entwickeln und das Leitungs- und Überwachungsorgan über die Auswirkungen unzureichender Ressourcen und die Art und Weise, wie etwaige Ressourcenmängel behoben werden, informieren.</t>
  </si>
  <si>
    <t>Mindestens jährlich muss die Revisionsleitung die Ergebnisse der internen Qualitätsbeurteilung der Geschäftsleitung und dem Überwachungsorgan mitteilen. Die Ergebnisse der externen Qualitätsbeurteilung müssen bei Abschluss mitgeteilt
werden. In beiden Fällen enthält die Kommunikation:
• Die Einhaltung der Standards durch die Interne Revision und das Erreichen der Leistungsziele.
• Wenn anwendbar, Einhaltung der für die Interne Revision relevanten Gesetze und/oder Vorschriften.
• Gegebenenfalls Maßnahmenpläne, die die Schwächen der Internen Revision und Verbesserungsmöglichkeiten adressieren.</t>
  </si>
  <si>
    <t>Die Revisionsleitung muss einen Revisionsplan erstellen, der das Erreichen der Organisationsziele unterstützt. Die Revisionsleitung muss den Revisionsplan auf eine dokumentierte Beurteilung der Strategien, Ziele und Risiken der Organisation stützen. Diese Beurteilung muss durch Beiträge der Geschäftsleitung und des Überwachungsorgans sowie durch ein Verständnis der Revisionsleitung für die Governance-, Risikomanagement- und Kontrollprozesse der Organisation gestützt
werden. Die Beurteilung muss mindestens jährlich durchgeführt werden. Der Revisionsplan muss:
• das Mandat der Internen Revision und das gesamte Spektrum der vereinbarten Revisionsleistungen berücksichtigen.
• Revisionsleistungen spezifizieren, die die Bewertung und Verbesserung der Governance-, Risikomanagement- und Kontrollprozesse der Organisation unterstützen.
• die Abdeckung von IT-Governance, Fraudrisiko, Wirksamkeit der Compliance- und Ethikprogramme der Organisation und
andere Hochrisikobereiche berücksichtigen.
• die erforderlichen finanziellen, personellen und technologischen Ressourcen zur Umsetzung des Plans identifizieren.
• dynamisch sein und zeitnah aktualisiert werden, um auf Veränderungen in Geschäftsmodellen, Risiken, Abläufen, Programmen, Systemen, Kontrollen und Kultur der Organisation zu reagieren.</t>
  </si>
  <si>
    <t>Die Revisionsleitung muss den Revisionsplan, einschließlich wesentlicher zwischenzeitlicher Änderungen, mit Geschäftsleitung und Überwachungsorgan besprechen. Der Plan und wesentliche Planänderungen müssen vom Leitungs- und Überwachungsorgan genehmigt werden.</t>
  </si>
  <si>
    <t>Die Revisionsleitung muss den Revisionsplan nach Bedarf überprüfen und überarbeiten und der Geschäftsleitung und dem Überwachungsorgan zeitnah Folgendes kommunizieren:
• Die Auswirkungen etwaiger Ressourcenbeschränkungen auf die Abdeckung durch die Interne Revision.
• Die Begründung für die Nichtaufnahme eines Prüfungsauftrags in einem Bereich oder einer Tätigkeit mit hohem Risiko in
den Revisionsplan.
• Wichtige Stakeholder fragen Dienstleistungen an, die untereinander in Konflikt stehen, wie z. B. hoch priorisierte Anfragen
aufgrund neu auftretender Risiken und Anfragen, geplante Prüfungsaufträge durch Beratungsaufträge zu ersetzen.
• Beschränkungen des Umfangs oder des Zugangs zu Informationen.</t>
  </si>
  <si>
    <t>Um Geschäftsleitung und Überwachungsorgan bei der Festlegung von Umfang und der Art der internen Revisionsleistungen zu unterstützen, muss sich die Revisionsleitung mit anderen internen und externen Assurance Providern abstimmen, um ein Verständnis für die Aufgaben und Zuständigkeiten des jeweils anderen zu gewinnen.
Die Revisionsleitung muss sich mit internen und externen Assurance Providern abstimmen und erwägen, sich auf deren Arbeit zu verlassen. Die Koordination von Dienstleistungen minimiert Doppelarbeit, zeigt Lücken in der Abdeckung wichtiger Risiken auf und verbessert insgesamt den Mehrwert aller Anbieter.
Sollte es nicht möglich sein, ein angemessenes Maß an Koordination zu erreichen, muss die Revisionsleitung alle Bedenken bei der Geschäftsleitung und, falls erforderlich, beim Überwachungsorgan zur Sprache bringen.
Wenn sich die Interne Revision auf die Arbeit anderer Assurance Provider stützt, muss die Revisionsleitung die Basis für dieses Vertrauen dokumentieren und bleibt weiterhin für die Gesamturteile der Internen Revision verantwortlich.</t>
  </si>
  <si>
    <t>Die Revisionsleitung muss die finanziellen Ressourcen der Internen Revision managen.
Die Revisionsleitung muss ein Budget entwickeln, das die erfolgreiche Umsetzung der Strategie der Internen Revision und des Plans ermöglicht. Das Budget umfasst die für den Revisionsbetrieb erforderlichen Ressourcen, einschließlich Schulungen und Beschaffung von Technologie und Tools. 
Die Revisionsleitung muss die alltäglichen Aktivitäten der Internen Revision wirksam und effizient im Einklang mit dem Budget managen.
Die Revisionsleitung muss die Genehmigung des Budgets durch das Leitungs- und Überwachungsorgan einholen.
Die Revisionsleitung muss Geschäftsleitung und Überwachungsorgan unverzüglich die Auswirkungen unzureichender finanzieller Ressourcen mitteilen.</t>
  </si>
  <si>
    <t>Interne Revisorinnen und Revisoren müssen zu einem Auftrag ein Gesamturteil entwickeln, das die Auftragsergebnisse im Verhältnis zu den Auftragszielen und den Zielen des Managements zusammenfasst. Das Gesamturteil zu einem Auftrag muss das fachliche Urteil der Internen Revisorinnen und Revisoren über die Gesamtbedeutung der aggregierten Auftragsergebnisse zusammenfassen.
Gesamturteile zu Prüfungsaufträgen müssen das Urteil der Internen Revisorin oder des Internen Revisors bezüglich der Wirksamkeit der Governance-, Risikomanagement- und/oder Kontrollprozesse des Untersuchungsgegenstands beinhalten, einschließlich einer Anerkennung, wenn die Prozesse wirksam sind.</t>
  </si>
  <si>
    <t>Sind sich die Internen Revisorinnen und Revisoren und das Management am Ende eines Auftrags nicht über die Auftragsergebnisse einig, so müssen die Internen Revisorinnen und Revisoren das Problem mit dem Management des Untersuchungsgegenstands erörtern und versuchen, eine einvernehmliche Lösung zu finden. Wenn kein gegenseitiges Einvernehmen erzielt werden kann, dürfen die Internen Revisorinnen und Revisoren nicht verpflichtet sein, Teile der
Auftragsergebnisse zu ändern, es sei denn, es gibt einen triftigen Grund dafür.
Interne Revisorinnen und Revisoren müssen eine festgelegte Methode anwenden, die es beiden Parteien ermöglicht, ihre Standpunkte zum Inhalt der Abschluss-kommunikation des Auftrags und die Gründe für etwaige Meinungsv-erschiedenheiten über die Auftragsergebnisse darzulegen.</t>
  </si>
  <si>
    <r>
      <t>Interne Revisorinnen und Revisoren müssen bei der Risikobeurteilung die</t>
    </r>
    <r>
      <rPr>
        <b/>
        <sz val="10"/>
        <color theme="1"/>
        <rFont val="Calibri"/>
        <family val="2"/>
        <scheme val="minor"/>
      </rPr>
      <t xml:space="preserve"> Topical Requirements</t>
    </r>
    <r>
      <rPr>
        <sz val="10"/>
        <color theme="1"/>
        <rFont val="Calibri"/>
        <family val="2"/>
        <scheme val="minor"/>
      </rPr>
      <t xml:space="preserve"> berücksichtigen, sofern sie für den Untersuchungsgegenstand relevant sind.</t>
    </r>
  </si>
  <si>
    <t>#K</t>
  </si>
  <si>
    <t>Wenn die Internen Revisorinnen und Revisoren feststellen, dass keine zusätzlichen Analysen erforderlich sind und keine Abweichung zwischen dem Soll-Zustand und dem Ist-Zustand besteht, müssen die Internen Revisorinnen und Revisoren im Gesamturteil zu dem Auftrag die Prüfungssicherheit hinsichtlich der Wirksamkeit der Governance-, Risikomanagement- und Kontrollprozesse der Funktion liefern.</t>
  </si>
  <si>
    <t>Interne Revisorinnen und Revisoren müssen relevante, zuverlässige und ausreichende Informationen analysieren, um potenzielle Feststellungen zu einem Auftrag zu entwickeln.
Bei Beratungsleistungen ist das Sammeln von Nachweisen für die Erarbeitung von Feststellungen möglicherweise nicht erforderlich, je nach Vereinbarung mit den relevanten Stakeholdern.
Interne Revisorinnen und Revisoren müssen Informationen analysieren, um festzustellen, ob es eine Abweichung zwischen dem Soll-Zustand und dem Ist-Zustand des Untersuchungsgegenstands gibt.
Interne Revisorinnen und Revisoren müssen den Ist-Zustand anhand von Informationen und Nachweisen bestimmen, die während des Auftrags gesammelt wurden.</t>
  </si>
  <si>
    <t>Eine Abweichung zwischen dem Soll-Zustand und dem Ist-Zustand weist auf eine potenzielle Feststellung hin, die vermerkt und weiter bewertet werden muss.
Wenn erste Analysen keine ausreichenden Nachweise zur Unterstützung einer möglichen Feststellung liefern, müssen Interne Revisorinnen und Revisoren die gebotene berufliche Sorgfalt walten lassen, um festzustellen, ob zusätzliche Analysen erforderlich sind.
Wenn zusätzliche Analysen erforderlich sind, muss das Arbeitsprogramm entsprechend angepasst und von der Revisionsleitung genehmigt werden.</t>
  </si>
  <si>
    <t>Wenn Interne Revisorinnen und Revisoren feststellen, dass die Organisation einem wesentlichen Risiko ausgesetzt ist, muss es dokumentiert und als Feststellung kommuniziert werden.
Interne Revisorinnen und Revisoren müssen auf der Grundlage der Umstände und der festgelegten Methoden entscheiden, ob sie andere (d. h. nicht wesentliche) Risiken als Feststellungen berichten.
Interne Revisorinnen und Revisoren müssen die einzelnen Feststellungen zu einem Auftrag nach ihrer Wesentlichkeit priorisieren und dabei die von der Revisionsleitung festgelegten Methoden anwenden.</t>
  </si>
  <si>
    <t>Interne Revisorinnen und Revisoren müssen entscheiden, ob sie Empfehlungen ausarbeiten, Maßnahmenpläne vom Management anfordern oder mit dem Management zusammenarbeiten, um sich auf Maßnahmen zu einigen, die:
• Die Unterschiede zwischen dem festgelegten Soll-Zustand und dem Ist-Zustand beheben.
• Identifizierte Risiken auf ein akzeptables Niveau mindern.
• Die Grundursache der Feststellung adressieren. 
• Den Untersuchungsgegenstand stärken oder verbessern.
Wenn Empfehlungen ausgearbeitet werden, müssen Interne Revisorinnen und Revisoren diese mit dem Management des Untersuchungsgegenstands besprechen.</t>
  </si>
  <si>
    <t>Sind sich die Internen Revisorinnen und Revisoren und das Management über die Empfehlungen und/oder Maßnahmenpläne zu einem Auftrag uneinig, dann müssen die Internen Revisorinnen und Revisoren einer festgelegten Methode folgen, die es beiden Seiten ermöglicht, ihre Positionen und Begründungen darzulegen und eine Lösung zu finden.</t>
  </si>
  <si>
    <t>Für jeden Auftrag müssen Interne Revisorinnen und Revisoren eine Abschlusskommunikation erstellen, welche Ziele, Umfang, gegebenenfalls Empfehlungen und/oder Maßnahmenpläne und Gesamturteile des Auftrags enthält.
Die Abschlusskommunikation bei Prüfungsaufträgen muss außerdem Folgendes enthalten:
• Feststellungen und ihre Wesentlichkeit und Priorisierung.
• Gegebenenfalls Erläuterung von Umfangsbeschränkungen.
• Ein Gesamturteil hinsichtlich der Wirksamkeit von Governance-, Risikomanagement- und Kontrollprozessen des Untersuchungsgegenstands.
In der Abschlusskommunikation müssen die für die Behebung von Feststellungen verantwortlichen Personen und die geplanten Termine, zu denen die Maßnahmen umgesetzt sein sollen, angegeben werden.
Wenn Interne Revisorinnen und Revisoren feststellen, dass das Management vor der Abschlusskommunikation Maßnahmen eingeleitet oder abgeschlossen hat, um eine Feststellung zu beheben, muss dies in der Kommunikation gewürdigt werden.
Die Abschlusskommunikation muss richtig, objektiv, klar, prägnant, konstruktiv, vollständig und zeitnah sein.</t>
  </si>
  <si>
    <t>Wenn das Management bei der Umsetzung der vereinbarten Maßnahmen gemäß der festgelegten Erledigungstermine keinen Fortschritt erzielt hat, müssen Interne Revisorinnen und Revisoren eine Erläuterung vom Management einholen
und dokumentieren und den Sachverhalt mit der Revisionsleitung besprechen.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</si>
</sst>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1"/>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u/>
      <sz val="11"/>
      <color theme="1"/>
      <name val="Calibri"/>
      <family val="2"/>
      <scheme val="minor"/>
    </font>
    <font>
      <sz val="12"/>
      <name val="Calibri"/>
      <family val="2"/>
      <scheme val="minor"/>
    </font>
    <font>
      <sz val="8"/>
      <name val="Calibri"/>
      <family val="2"/>
      <scheme val="minor"/>
    </font>
    <font>
      <b/>
      <sz val="14"/>
      <name val="Calibri"/>
      <family val="2"/>
      <scheme val="minor"/>
    </font>
    <font>
      <sz val="10"/>
      <color theme="1"/>
      <name val="Calibri"/>
      <family val="2"/>
      <scheme val="minor"/>
    </font>
    <font>
      <b/>
      <sz val="11"/>
      <color theme="0"/>
      <name val="Calibri"/>
      <family val="2"/>
      <scheme val="minor"/>
    </font>
    <font>
      <b/>
      <i/>
      <sz val="11"/>
      <color theme="1"/>
      <name val="Calibri"/>
      <family val="2"/>
      <scheme val="minor"/>
    </font>
    <font>
      <sz val="10"/>
      <name val="Arial"/>
      <family val="2"/>
    </font>
    <font>
      <b/>
      <sz val="10"/>
      <color theme="1"/>
      <name val="Calibri"/>
      <family val="2"/>
      <scheme val="minor"/>
    </font>
  </fonts>
  <fills count="11">
    <fill>
      <patternFill patternType="none"/>
    </fill>
    <fill>
      <patternFill patternType="gray125"/>
    </fill>
    <fill>
      <patternFill patternType="solid">
        <fgColor theme="9" tint="-0.249977111117893"/>
        <bgColor indexed="64"/>
      </patternFill>
    </fill>
    <fill>
      <patternFill patternType="solid">
        <fgColor theme="8" tint="-0.249977111117893"/>
        <bgColor indexed="64"/>
      </patternFill>
    </fill>
    <fill>
      <patternFill patternType="solid">
        <fgColor rgb="FFC00000"/>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14999847407452621"/>
        <bgColor indexed="64"/>
      </patternFill>
    </fill>
  </fills>
  <borders count="19">
    <border>
      <left/>
      <right/>
      <top/>
      <bottom/>
      <diagonal/>
    </border>
    <border>
      <left/>
      <right/>
      <top style="thin">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9" fontId="2" fillId="0" borderId="0" applyFont="0" applyFill="0" applyBorder="0" applyAlignment="0" applyProtection="0"/>
    <xf numFmtId="0" fontId="15" fillId="0" borderId="0"/>
  </cellStyleXfs>
  <cellXfs count="180">
    <xf numFmtId="0" fontId="0" fillId="0" borderId="0" xfId="0"/>
    <xf numFmtId="0" fontId="0" fillId="0" borderId="0" xfId="0" applyAlignment="1">
      <alignment horizontal="center" vertical="center"/>
    </xf>
    <xf numFmtId="0" fontId="6" fillId="0" borderId="0" xfId="0" applyFont="1" applyAlignment="1">
      <alignment horizontal="center" vertical="center"/>
    </xf>
    <xf numFmtId="0" fontId="6" fillId="0" borderId="0" xfId="0" applyFont="1"/>
    <xf numFmtId="0" fontId="0" fillId="0" borderId="0" xfId="0" applyAlignment="1">
      <alignment horizontal="left" vertical="center"/>
    </xf>
    <xf numFmtId="0" fontId="6" fillId="0" borderId="0" xfId="0" applyFont="1" applyAlignment="1">
      <alignment horizontal="left" vertical="center"/>
    </xf>
    <xf numFmtId="0" fontId="3" fillId="4" borderId="0" xfId="0" applyFont="1" applyFill="1"/>
    <xf numFmtId="0" fontId="0" fillId="4" borderId="0" xfId="0" applyFill="1"/>
    <xf numFmtId="0" fontId="0" fillId="7" borderId="0" xfId="0" applyFill="1"/>
    <xf numFmtId="0" fontId="8" fillId="0" borderId="0" xfId="0" applyFont="1"/>
    <xf numFmtId="0" fontId="0" fillId="8" borderId="0" xfId="0" applyFill="1"/>
    <xf numFmtId="0" fontId="6" fillId="0" borderId="0" xfId="0" applyFont="1" applyAlignment="1">
      <alignment horizontal="left" vertical="center" wrapText="1"/>
    </xf>
    <xf numFmtId="0" fontId="3" fillId="4" borderId="0" xfId="0" applyFont="1" applyFill="1" applyAlignment="1">
      <alignment vertical="center"/>
    </xf>
    <xf numFmtId="0" fontId="3" fillId="3" borderId="0" xfId="0" applyFont="1" applyFill="1"/>
    <xf numFmtId="0" fontId="3" fillId="0" borderId="0" xfId="0" applyFont="1"/>
    <xf numFmtId="0" fontId="3" fillId="3" borderId="0" xfId="0" applyFont="1" applyFill="1" applyAlignment="1">
      <alignment horizontal="left" vertical="center"/>
    </xf>
    <xf numFmtId="49" fontId="6" fillId="0" borderId="0" xfId="0" applyNumberFormat="1" applyFont="1" applyAlignment="1">
      <alignment horizontal="center" vertical="center"/>
    </xf>
    <xf numFmtId="0" fontId="7" fillId="0" borderId="0" xfId="0" applyFont="1"/>
    <xf numFmtId="49" fontId="4" fillId="2" borderId="0" xfId="0" applyNumberFormat="1"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0" borderId="0" xfId="0" applyFont="1" applyAlignment="1">
      <alignment vertical="center"/>
    </xf>
    <xf numFmtId="49"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left" vertical="center" wrapText="1"/>
    </xf>
    <xf numFmtId="0" fontId="3" fillId="3" borderId="0" xfId="0" applyFont="1" applyFill="1" applyAlignment="1">
      <alignment horizontal="center" vertical="center" wrapText="1"/>
    </xf>
    <xf numFmtId="0" fontId="4" fillId="9" borderId="6" xfId="0" applyFont="1" applyFill="1" applyBorder="1" applyAlignment="1">
      <alignment vertical="center"/>
    </xf>
    <xf numFmtId="0" fontId="4" fillId="9" borderId="0" xfId="0" applyFont="1" applyFill="1" applyAlignment="1">
      <alignment vertical="center"/>
    </xf>
    <xf numFmtId="9" fontId="4" fillId="9" borderId="0" xfId="1" applyFont="1" applyFill="1" applyAlignment="1">
      <alignment vertical="center"/>
    </xf>
    <xf numFmtId="0" fontId="6" fillId="9" borderId="0" xfId="0" applyFont="1" applyFill="1"/>
    <xf numFmtId="0" fontId="7" fillId="9" borderId="0" xfId="0" applyFont="1" applyFill="1"/>
    <xf numFmtId="0" fontId="6" fillId="0" borderId="7" xfId="0" applyFont="1" applyBorder="1" applyAlignment="1">
      <alignment horizontal="left" vertical="center" wrapText="1"/>
    </xf>
    <xf numFmtId="49" fontId="6" fillId="0" borderId="7" xfId="0" applyNumberFormat="1" applyFont="1" applyBorder="1" applyAlignment="1">
      <alignment horizontal="center" vertical="center"/>
    </xf>
    <xf numFmtId="0" fontId="7" fillId="7" borderId="0" xfId="0" applyFont="1" applyFill="1" applyAlignment="1">
      <alignment horizontal="center" vertical="center"/>
    </xf>
    <xf numFmtId="0" fontId="7" fillId="7" borderId="7" xfId="0" applyFont="1" applyFill="1" applyBorder="1" applyAlignment="1">
      <alignment horizontal="center" vertical="center"/>
    </xf>
    <xf numFmtId="9" fontId="7" fillId="9" borderId="0" xfId="1" applyFont="1" applyFill="1"/>
    <xf numFmtId="0" fontId="0" fillId="6" borderId="0" xfId="0" applyFill="1" applyAlignment="1">
      <alignment horizontal="center"/>
    </xf>
    <xf numFmtId="0" fontId="3" fillId="4" borderId="0" xfId="0" applyFont="1" applyFill="1" applyAlignment="1">
      <alignment horizontal="left" vertical="center"/>
    </xf>
    <xf numFmtId="0" fontId="0" fillId="0" borderId="7" xfId="0" applyBorder="1" applyAlignment="1">
      <alignment horizontal="left" vertical="center" wrapText="1"/>
    </xf>
    <xf numFmtId="0" fontId="12" fillId="0" borderId="7" xfId="0" applyFont="1" applyBorder="1" applyAlignment="1">
      <alignment horizontal="left" vertical="center" wrapText="1"/>
    </xf>
    <xf numFmtId="0" fontId="0" fillId="0" borderId="0" xfId="0" applyAlignment="1">
      <alignment horizontal="center"/>
    </xf>
    <xf numFmtId="1" fontId="1" fillId="0" borderId="6" xfId="0" applyNumberFormat="1" applyFont="1" applyBorder="1" applyAlignment="1">
      <alignment horizontal="center" vertical="center"/>
    </xf>
    <xf numFmtId="0" fontId="1" fillId="0" borderId="6" xfId="0" applyFont="1" applyBorder="1" applyAlignment="1">
      <alignment horizontal="center"/>
    </xf>
    <xf numFmtId="9" fontId="0" fillId="0" borderId="0" xfId="1" applyFont="1" applyAlignment="1">
      <alignment horizontal="center" vertical="center"/>
    </xf>
    <xf numFmtId="0" fontId="1" fillId="0" borderId="0" xfId="0" applyFont="1" applyAlignment="1">
      <alignment horizontal="center" vertical="center"/>
    </xf>
    <xf numFmtId="9" fontId="1" fillId="0" borderId="6" xfId="1" applyFont="1" applyBorder="1" applyAlignment="1">
      <alignment horizontal="center" vertical="center"/>
    </xf>
    <xf numFmtId="9" fontId="0" fillId="0" borderId="0" xfId="0" applyNumberFormat="1" applyAlignment="1">
      <alignment horizontal="center" vertical="center"/>
    </xf>
    <xf numFmtId="0" fontId="5" fillId="0" borderId="0" xfId="0" applyFont="1"/>
    <xf numFmtId="0" fontId="1" fillId="5" borderId="3" xfId="0" applyFont="1" applyFill="1" applyBorder="1" applyAlignment="1">
      <alignment vertical="center"/>
    </xf>
    <xf numFmtId="0" fontId="0" fillId="5" borderId="4" xfId="0" applyFill="1" applyBorder="1"/>
    <xf numFmtId="0" fontId="0" fillId="5" borderId="5" xfId="0" applyFill="1" applyBorder="1"/>
    <xf numFmtId="0" fontId="0" fillId="6" borderId="0" xfId="0" applyFill="1"/>
    <xf numFmtId="9" fontId="0" fillId="6" borderId="0" xfId="0" applyNumberFormat="1" applyFill="1" applyAlignment="1">
      <alignment horizontal="center" vertical="center"/>
    </xf>
    <xf numFmtId="0" fontId="0" fillId="6" borderId="0" xfId="0" applyFill="1" applyAlignment="1">
      <alignment horizontal="center" vertical="center"/>
    </xf>
    <xf numFmtId="0" fontId="1" fillId="6" borderId="0" xfId="0" applyFont="1" applyFill="1" applyAlignment="1">
      <alignment horizontal="left" vertical="center"/>
    </xf>
    <xf numFmtId="9" fontId="1" fillId="6" borderId="0" xfId="1" applyFont="1" applyFill="1" applyAlignment="1">
      <alignment horizontal="center" vertical="center"/>
    </xf>
    <xf numFmtId="1" fontId="0" fillId="6" borderId="0" xfId="1" applyNumberFormat="1" applyFont="1" applyFill="1"/>
    <xf numFmtId="0" fontId="5" fillId="6" borderId="0" xfId="0" applyFont="1" applyFill="1"/>
    <xf numFmtId="0" fontId="4" fillId="6" borderId="1" xfId="0" applyFont="1" applyFill="1" applyBorder="1"/>
    <xf numFmtId="0" fontId="4" fillId="6" borderId="1" xfId="0" applyFont="1" applyFill="1" applyBorder="1" applyAlignment="1">
      <alignment horizontal="center" vertical="center"/>
    </xf>
    <xf numFmtId="9" fontId="4" fillId="6" borderId="1" xfId="1" applyFont="1" applyFill="1" applyBorder="1" applyAlignment="1">
      <alignment horizontal="center" vertical="center"/>
    </xf>
    <xf numFmtId="0" fontId="0" fillId="5" borderId="0" xfId="0" applyFill="1"/>
    <xf numFmtId="0" fontId="14" fillId="6" borderId="6" xfId="0" applyFont="1" applyFill="1" applyBorder="1" applyAlignment="1">
      <alignment horizontal="center" vertical="center"/>
    </xf>
    <xf numFmtId="0" fontId="0" fillId="0" borderId="7" xfId="0" applyBorder="1" applyAlignment="1">
      <alignment horizontal="center"/>
    </xf>
    <xf numFmtId="0" fontId="0" fillId="4" borderId="0" xfId="0" applyFill="1" applyAlignment="1">
      <alignment horizontal="center" vertical="center"/>
    </xf>
    <xf numFmtId="1" fontId="0" fillId="6" borderId="0" xfId="1" applyNumberFormat="1" applyFont="1" applyFill="1" applyAlignment="1">
      <alignment horizontal="center" vertical="center"/>
    </xf>
    <xf numFmtId="1" fontId="0" fillId="6" borderId="6" xfId="1" applyNumberFormat="1" applyFont="1" applyFill="1" applyBorder="1" applyAlignment="1">
      <alignment horizontal="center" vertical="center"/>
    </xf>
    <xf numFmtId="9" fontId="0" fillId="6" borderId="7" xfId="0" applyNumberFormat="1" applyFill="1" applyBorder="1" applyAlignment="1">
      <alignment horizontal="center" vertical="center"/>
    </xf>
    <xf numFmtId="0" fontId="0" fillId="6" borderId="7" xfId="0" applyFill="1" applyBorder="1" applyAlignment="1">
      <alignment horizontal="center" vertical="center"/>
    </xf>
    <xf numFmtId="9" fontId="1" fillId="6" borderId="7" xfId="1" applyFont="1" applyFill="1" applyBorder="1" applyAlignment="1">
      <alignment horizontal="center" vertical="center"/>
    </xf>
    <xf numFmtId="1" fontId="0" fillId="6" borderId="7" xfId="1" applyNumberFormat="1" applyFont="1" applyFill="1" applyBorder="1" applyAlignment="1">
      <alignment horizontal="center" vertical="center"/>
    </xf>
    <xf numFmtId="0" fontId="5" fillId="6" borderId="0" xfId="0" applyFont="1" applyFill="1" applyAlignment="1">
      <alignment horizontal="center" vertical="center"/>
    </xf>
    <xf numFmtId="0" fontId="14" fillId="6" borderId="2" xfId="0" applyFont="1" applyFill="1" applyBorder="1" applyAlignment="1">
      <alignment horizontal="center" vertical="center"/>
    </xf>
    <xf numFmtId="0" fontId="13" fillId="4" borderId="7" xfId="0" applyFont="1" applyFill="1" applyBorder="1" applyAlignment="1">
      <alignment horizontal="center" vertical="center"/>
    </xf>
    <xf numFmtId="9" fontId="13" fillId="4" borderId="7" xfId="0" applyNumberFormat="1" applyFont="1" applyFill="1" applyBorder="1" applyAlignment="1">
      <alignment horizontal="center" vertical="center"/>
    </xf>
    <xf numFmtId="0" fontId="13" fillId="4" borderId="7" xfId="0" applyFont="1" applyFill="1" applyBorder="1" applyAlignment="1">
      <alignment horizontal="center" vertical="center" wrapText="1"/>
    </xf>
    <xf numFmtId="0" fontId="0" fillId="6" borderId="10" xfId="0" applyFill="1" applyBorder="1"/>
    <xf numFmtId="0" fontId="14" fillId="6" borderId="0" xfId="0" applyFont="1" applyFill="1"/>
    <xf numFmtId="0" fontId="13" fillId="0" borderId="10" xfId="0" applyFont="1" applyBorder="1" applyAlignment="1">
      <alignment horizontal="center" vertical="center"/>
    </xf>
    <xf numFmtId="0" fontId="0" fillId="0" borderId="10" xfId="0" applyBorder="1"/>
    <xf numFmtId="0" fontId="14" fillId="0" borderId="0" xfId="0" applyFont="1"/>
    <xf numFmtId="0" fontId="0" fillId="0" borderId="7" xfId="0" applyBorder="1" applyAlignment="1">
      <alignment horizontal="center" vertical="center"/>
    </xf>
    <xf numFmtId="0" fontId="1" fillId="0" borderId="7" xfId="0" applyFont="1" applyBorder="1" applyAlignment="1">
      <alignment horizontal="left" vertical="center"/>
    </xf>
    <xf numFmtId="0" fontId="1" fillId="0" borderId="7" xfId="0" applyFont="1" applyBorder="1" applyAlignment="1">
      <alignment horizontal="left" vertical="center" wrapText="1"/>
    </xf>
    <xf numFmtId="0" fontId="7" fillId="0" borderId="7" xfId="0" applyFont="1" applyBorder="1" applyAlignment="1">
      <alignment horizontal="left" vertical="center" wrapText="1"/>
    </xf>
    <xf numFmtId="0" fontId="6" fillId="5" borderId="7" xfId="0" applyFont="1" applyFill="1" applyBorder="1"/>
    <xf numFmtId="1" fontId="0" fillId="0" borderId="7" xfId="0" applyNumberFormat="1" applyBorder="1" applyAlignment="1">
      <alignment horizontal="center"/>
    </xf>
    <xf numFmtId="1" fontId="0" fillId="0" borderId="7" xfId="0" applyNumberFormat="1" applyBorder="1" applyAlignment="1">
      <alignment horizontal="center" vertical="center"/>
    </xf>
    <xf numFmtId="1" fontId="4" fillId="6" borderId="1" xfId="0" applyNumberFormat="1" applyFont="1" applyFill="1" applyBorder="1" applyAlignment="1">
      <alignment horizontal="center" vertical="center"/>
    </xf>
    <xf numFmtId="0" fontId="1" fillId="8" borderId="6" xfId="0" applyFont="1" applyFill="1" applyBorder="1" applyAlignment="1">
      <alignment horizontal="left" vertical="center"/>
    </xf>
    <xf numFmtId="1" fontId="1" fillId="8" borderId="6" xfId="0" applyNumberFormat="1" applyFont="1" applyFill="1" applyBorder="1" applyAlignment="1">
      <alignment horizontal="center" vertical="center"/>
    </xf>
    <xf numFmtId="0" fontId="1" fillId="8" borderId="6" xfId="0" applyFont="1" applyFill="1" applyBorder="1" applyAlignment="1">
      <alignment horizontal="center" vertical="center"/>
    </xf>
    <xf numFmtId="9" fontId="1" fillId="8" borderId="6" xfId="0" applyNumberFormat="1" applyFont="1" applyFill="1" applyBorder="1" applyAlignment="1">
      <alignment horizontal="center" vertical="center"/>
    </xf>
    <xf numFmtId="9" fontId="1" fillId="8" borderId="6" xfId="1" applyFont="1" applyFill="1" applyBorder="1" applyAlignment="1">
      <alignment horizontal="center" vertical="center"/>
    </xf>
    <xf numFmtId="0" fontId="1" fillId="8" borderId="2" xfId="0" applyFont="1" applyFill="1" applyBorder="1" applyAlignment="1">
      <alignment horizontal="left" vertical="center"/>
    </xf>
    <xf numFmtId="0" fontId="1" fillId="8" borderId="2" xfId="0" applyFont="1" applyFill="1" applyBorder="1" applyAlignment="1">
      <alignment horizontal="center" vertical="center"/>
    </xf>
    <xf numFmtId="9" fontId="1" fillId="8" borderId="2" xfId="0" applyNumberFormat="1" applyFont="1" applyFill="1" applyBorder="1" applyAlignment="1">
      <alignment horizontal="center" vertical="center"/>
    </xf>
    <xf numFmtId="9" fontId="1" fillId="8" borderId="2" xfId="1" applyFont="1" applyFill="1" applyBorder="1" applyAlignment="1">
      <alignment horizontal="center" vertical="center"/>
    </xf>
    <xf numFmtId="1" fontId="1" fillId="8" borderId="2" xfId="0" applyNumberFormat="1" applyFont="1" applyFill="1" applyBorder="1" applyAlignment="1">
      <alignment horizontal="center" vertical="center"/>
    </xf>
    <xf numFmtId="0" fontId="6" fillId="10" borderId="7" xfId="0" applyFont="1" applyFill="1" applyBorder="1"/>
    <xf numFmtId="0" fontId="6" fillId="10" borderId="7" xfId="0" applyFont="1" applyFill="1" applyBorder="1" applyAlignment="1">
      <alignment horizontal="left" vertical="center" wrapText="1"/>
    </xf>
    <xf numFmtId="0" fontId="6" fillId="10" borderId="7" xfId="0" applyFont="1" applyFill="1" applyBorder="1" applyAlignment="1">
      <alignment horizontal="left" vertical="center"/>
    </xf>
    <xf numFmtId="0" fontId="7" fillId="7" borderId="3" xfId="0" applyFont="1" applyFill="1" applyBorder="1" applyAlignment="1">
      <alignment horizontal="center" vertical="center"/>
    </xf>
    <xf numFmtId="0" fontId="7" fillId="10" borderId="7" xfId="0" applyFont="1" applyFill="1" applyBorder="1"/>
    <xf numFmtId="0" fontId="0" fillId="10" borderId="0" xfId="0" applyFill="1"/>
    <xf numFmtId="0" fontId="6" fillId="10" borderId="0" xfId="0" applyFont="1" applyFill="1"/>
    <xf numFmtId="0" fontId="6" fillId="10" borderId="0" xfId="0" applyFont="1" applyFill="1" applyAlignment="1">
      <alignment horizontal="left" vertical="center" wrapText="1"/>
    </xf>
    <xf numFmtId="0" fontId="3" fillId="0" borderId="0" xfId="0" applyFont="1" applyAlignment="1">
      <alignment horizontal="center" vertical="center"/>
    </xf>
    <xf numFmtId="0" fontId="7" fillId="0" borderId="0" xfId="0" applyFont="1" applyAlignment="1">
      <alignment horizontal="center" vertical="center"/>
    </xf>
    <xf numFmtId="9" fontId="4" fillId="0" borderId="0" xfId="1" applyFont="1" applyFill="1" applyAlignment="1">
      <alignment vertical="center"/>
    </xf>
    <xf numFmtId="9" fontId="7" fillId="0" borderId="0" xfId="1" applyFont="1" applyFill="1"/>
    <xf numFmtId="0" fontId="7" fillId="5" borderId="7" xfId="0" applyFont="1" applyFill="1" applyBorder="1" applyAlignment="1">
      <alignment horizontal="center" vertical="center"/>
    </xf>
    <xf numFmtId="0" fontId="3" fillId="3" borderId="7" xfId="0" applyFont="1" applyFill="1" applyBorder="1" applyAlignment="1">
      <alignment horizontal="center" vertical="center"/>
    </xf>
    <xf numFmtId="0" fontId="7" fillId="0" borderId="7" xfId="0" applyFont="1" applyBorder="1" applyAlignment="1">
      <alignment horizontal="center" vertical="center"/>
    </xf>
    <xf numFmtId="0" fontId="3" fillId="4" borderId="0" xfId="0" applyFont="1" applyFill="1" applyAlignment="1">
      <alignment horizontal="center" vertical="center"/>
    </xf>
    <xf numFmtId="0" fontId="4" fillId="0" borderId="7" xfId="0" applyFont="1" applyBorder="1" applyAlignment="1">
      <alignment horizontal="center" vertical="center"/>
    </xf>
    <xf numFmtId="0" fontId="7" fillId="0" borderId="3" xfId="0" applyFont="1" applyBorder="1" applyAlignment="1">
      <alignment horizontal="center" vertical="center"/>
    </xf>
    <xf numFmtId="0" fontId="0" fillId="6" borderId="0" xfId="0" applyFill="1" applyAlignment="1">
      <alignment horizontal="center"/>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49" fontId="6" fillId="0" borderId="8" xfId="0" applyNumberFormat="1" applyFont="1" applyBorder="1" applyAlignment="1">
      <alignment horizontal="center" vertical="center"/>
    </xf>
    <xf numFmtId="49" fontId="6" fillId="0" borderId="0" xfId="0" applyNumberFormat="1" applyFont="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7" fillId="7" borderId="8" xfId="0" applyFont="1" applyFill="1" applyBorder="1" applyAlignment="1">
      <alignment horizontal="center" vertical="center"/>
    </xf>
    <xf numFmtId="0" fontId="7" fillId="7" borderId="0" xfId="0" applyFont="1" applyFill="1" applyAlignment="1">
      <alignment horizontal="center" vertical="center"/>
    </xf>
    <xf numFmtId="0" fontId="7" fillId="7" borderId="11" xfId="0" applyFont="1" applyFill="1" applyBorder="1" applyAlignment="1">
      <alignment horizontal="center" vertical="center"/>
    </xf>
    <xf numFmtId="0" fontId="7" fillId="7" borderId="12" xfId="0" applyFont="1" applyFill="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left" vertical="center"/>
    </xf>
    <xf numFmtId="0" fontId="3" fillId="4" borderId="0" xfId="0" applyFont="1" applyFill="1" applyAlignment="1">
      <alignment horizontal="left" vertical="center"/>
    </xf>
    <xf numFmtId="0" fontId="3" fillId="3" borderId="0" xfId="0" applyFont="1" applyFill="1" applyAlignment="1">
      <alignment horizontal="left" vertical="center" wrapText="1"/>
    </xf>
    <xf numFmtId="0" fontId="4" fillId="2" borderId="0" xfId="0" applyFont="1" applyFill="1" applyAlignment="1">
      <alignment horizontal="center" vertical="center" wrapText="1"/>
    </xf>
    <xf numFmtId="0" fontId="6" fillId="0" borderId="13" xfId="0" applyFont="1" applyBorder="1" applyAlignment="1">
      <alignment horizontal="left" vertical="center" wrapText="1"/>
    </xf>
    <xf numFmtId="0" fontId="6" fillId="0" borderId="8" xfId="0" applyFont="1" applyBorder="1" applyAlignment="1">
      <alignment horizontal="left" vertical="center" wrapText="1"/>
    </xf>
    <xf numFmtId="0" fontId="6" fillId="0" borderId="14"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8"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7" fillId="7" borderId="13"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15" xfId="0" applyFont="1" applyFill="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9" fillId="0" borderId="7" xfId="0" applyFont="1" applyBorder="1" applyAlignment="1">
      <alignment horizontal="left" vertical="center" wrapText="1"/>
    </xf>
    <xf numFmtId="0" fontId="9" fillId="0" borderId="13" xfId="0" applyFont="1" applyBorder="1" applyAlignment="1">
      <alignment horizontal="left" vertical="center" wrapText="1"/>
    </xf>
    <xf numFmtId="0" fontId="9" fillId="0" borderId="8"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11" fillId="3" borderId="0" xfId="0" applyFont="1" applyFill="1" applyAlignment="1">
      <alignment horizontal="left" vertical="center" wrapText="1"/>
    </xf>
    <xf numFmtId="49" fontId="6"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7" xfId="0" applyNumberFormat="1" applyFont="1" applyBorder="1" applyAlignment="1">
      <alignment horizontal="center" vertical="center"/>
    </xf>
    <xf numFmtId="0" fontId="6" fillId="0" borderId="0" xfId="0" applyFont="1" applyAlignment="1">
      <alignment horizontal="center" vertical="center" wrapText="1"/>
    </xf>
    <xf numFmtId="0" fontId="6" fillId="0" borderId="16" xfId="0" applyFont="1" applyBorder="1" applyAlignment="1">
      <alignment horizontal="center" vertical="center" wrapText="1"/>
    </xf>
    <xf numFmtId="0" fontId="7" fillId="7" borderId="7" xfId="0" applyFont="1" applyFill="1" applyBorder="1" applyAlignment="1">
      <alignment horizontal="center" vertical="center"/>
    </xf>
    <xf numFmtId="0" fontId="6" fillId="0" borderId="8" xfId="0" applyFont="1" applyBorder="1" applyAlignment="1">
      <alignment horizontal="center" vertical="center" wrapText="1"/>
    </xf>
    <xf numFmtId="0" fontId="7" fillId="7" borderId="10"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49" fontId="6" fillId="0" borderId="14"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3">
    <cellStyle name="Prozent" xfId="1" builtinId="5"/>
    <cellStyle name="Standard" xfId="0" builtinId="0"/>
    <cellStyle name="Standard 2" xfId="2" xr:uid="{DC1D57B2-F7AB-4DEA-A18A-33B83893FF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de-DE"/>
              <a:t>Domain</a:t>
            </a:r>
            <a:r>
              <a:rPr lang="de-DE" baseline="0"/>
              <a:t> III - Governance</a:t>
            </a:r>
            <a:endParaRPr lang="de-DE"/>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de-DE"/>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2B5-4C86-A8FE-C6D80C193E67}"/>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2B5-4C86-A8FE-C6D80C193E67}"/>
              </c:ext>
            </c:extLst>
          </c:dPt>
          <c:dLbls>
            <c:dLbl>
              <c:idx val="0"/>
              <c:tx>
                <c:rich>
                  <a:bodyPr/>
                  <a:lstStyle/>
                  <a:p>
                    <a:fld id="{8B20394C-233B-4153-8DF5-558C170FC572}" type="PERCENTAGE">
                      <a:rPr lang="en-US" baseline="0"/>
                      <a:pPr/>
                      <a:t>[PROZENTSATZ]</a:t>
                    </a:fld>
                    <a:endParaRPr lang="de-DE"/>
                  </a:p>
                </c:rich>
              </c:tx>
              <c:dLblPos val="ct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2B5-4C86-A8FE-C6D80C193E67}"/>
                </c:ext>
              </c:extLst>
            </c:dLbl>
            <c:dLbl>
              <c:idx val="1"/>
              <c:tx>
                <c:rich>
                  <a:bodyPr/>
                  <a:lstStyle/>
                  <a:p>
                    <a:fld id="{358B334D-09B2-4ED8-8E83-4C504B4B45CF}" type="PERCENTAGE">
                      <a:rPr lang="en-US" baseline="0"/>
                      <a:pPr/>
                      <a:t>[PROZENTSATZ]</a:t>
                    </a:fld>
                    <a:endParaRPr lang="de-DE"/>
                  </a:p>
                </c:rich>
              </c:tx>
              <c:dLblPos val="ct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22B5-4C86-A8FE-C6D80C193E67}"/>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de-DE"/>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'eQA Ergebnis II'!$G$12:$H$12</c:f>
              <c:strCache>
                <c:ptCount val="2"/>
                <c:pt idx="0">
                  <c:v>Ergebnis in %</c:v>
                </c:pt>
                <c:pt idx="1">
                  <c:v>Verbesserungspotential</c:v>
                </c:pt>
              </c:strCache>
            </c:strRef>
          </c:cat>
          <c:val>
            <c:numRef>
              <c:f>'eQA Ergebnis II'!$G$23:$H$23</c:f>
              <c:numCache>
                <c:formatCode>0%</c:formatCode>
                <c:ptCount val="2"/>
                <c:pt idx="0">
                  <c:v>1</c:v>
                </c:pt>
                <c:pt idx="1">
                  <c:v>0</c:v>
                </c:pt>
              </c:numCache>
            </c:numRef>
          </c:val>
          <c:extLst>
            <c:ext xmlns:c16="http://schemas.microsoft.com/office/drawing/2014/chart" uri="{C3380CC4-5D6E-409C-BE32-E72D297353CC}">
              <c16:uniqueId val="{00000004-22B5-4C86-A8FE-C6D80C193E67}"/>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de-DE"/>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de-DE"/>
              <a:t>Domain IV - Leitung</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de-DE"/>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5C7-4289-96CB-504000B51E1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5C7-4289-96CB-504000B51E18}"/>
              </c:ext>
            </c:extLst>
          </c:dPt>
          <c:dLbls>
            <c:dLbl>
              <c:idx val="0"/>
              <c:tx>
                <c:rich>
                  <a:bodyPr/>
                  <a:lstStyle/>
                  <a:p>
                    <a:fld id="{F725DCDB-7E99-45B2-843F-2F3F19BD386F}" type="PERCENTAGE">
                      <a:rPr lang="en-US" baseline="0"/>
                      <a:pPr/>
                      <a:t>[PROZENTSATZ]</a:t>
                    </a:fld>
                    <a:endParaRPr lang="de-DE"/>
                  </a:p>
                </c:rich>
              </c:tx>
              <c:dLblPos val="ct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5C7-4289-96CB-504000B51E18}"/>
                </c:ext>
              </c:extLst>
            </c:dLbl>
            <c:dLbl>
              <c:idx val="1"/>
              <c:tx>
                <c:rich>
                  <a:bodyPr/>
                  <a:lstStyle/>
                  <a:p>
                    <a:fld id="{8302B1C5-65B1-4F18-B0E7-40FA416D002B}" type="PERCENTAGE">
                      <a:rPr lang="en-US" baseline="0"/>
                      <a:pPr/>
                      <a:t>[PROZENTSATZ]</a:t>
                    </a:fld>
                    <a:endParaRPr lang="de-DE"/>
                  </a:p>
                </c:rich>
              </c:tx>
              <c:dLblPos val="ct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5C7-4289-96CB-504000B51E18}"/>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de-DE"/>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'eQA Ergebnis II'!$G$18:$H$18</c:f>
              <c:strCache>
                <c:ptCount val="2"/>
                <c:pt idx="0">
                  <c:v>Ergebnis in %</c:v>
                </c:pt>
                <c:pt idx="1">
                  <c:v>Verbesserungspotential</c:v>
                </c:pt>
              </c:strCache>
            </c:strRef>
          </c:cat>
          <c:val>
            <c:numRef>
              <c:f>'eQA Ergebnis II'!$G$23:$H$23</c:f>
              <c:numCache>
                <c:formatCode>0%</c:formatCode>
                <c:ptCount val="2"/>
                <c:pt idx="0">
                  <c:v>1</c:v>
                </c:pt>
                <c:pt idx="1">
                  <c:v>0</c:v>
                </c:pt>
              </c:numCache>
            </c:numRef>
          </c:val>
          <c:extLst>
            <c:ext xmlns:c16="http://schemas.microsoft.com/office/drawing/2014/chart" uri="{C3380CC4-5D6E-409C-BE32-E72D297353CC}">
              <c16:uniqueId val="{00000004-85C7-4289-96CB-504000B51E18}"/>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de-DE"/>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de-DE"/>
              <a:t>Domain II - Ethik &amp; Professionalität</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de-DE"/>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DB-43BE-9C67-194083E1BFED}"/>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DB-43BE-9C67-194083E1BFE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de-DE"/>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'eQA Ergebnis II'!$G$4:$H$4</c:f>
              <c:strCache>
                <c:ptCount val="2"/>
                <c:pt idx="0">
                  <c:v>Ergebnis in %</c:v>
                </c:pt>
                <c:pt idx="1">
                  <c:v>Verbesserungspotential</c:v>
                </c:pt>
              </c:strCache>
            </c:strRef>
          </c:cat>
          <c:val>
            <c:numRef>
              <c:f>'eQA Ergebnis II'!$G$10:$H$10</c:f>
              <c:numCache>
                <c:formatCode>0%</c:formatCode>
                <c:ptCount val="2"/>
                <c:pt idx="0">
                  <c:v>0.79487179487179482</c:v>
                </c:pt>
                <c:pt idx="1">
                  <c:v>0.20512820512820518</c:v>
                </c:pt>
              </c:numCache>
            </c:numRef>
          </c:val>
          <c:extLst>
            <c:ext xmlns:c16="http://schemas.microsoft.com/office/drawing/2014/chart" uri="{C3380CC4-5D6E-409C-BE32-E72D297353CC}">
              <c16:uniqueId val="{00000000-E4DF-4232-BA7D-A445C997670E}"/>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de-DE"/>
              <a:t>Domain V - Durchführung &amp; Nachschau</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de-DE"/>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DAF-49C6-BB62-D09ED3D1E48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DAF-49C6-BB62-D09ED3D1E48E}"/>
              </c:ext>
            </c:extLst>
          </c:dPt>
          <c:dLbls>
            <c:dLbl>
              <c:idx val="0"/>
              <c:tx>
                <c:rich>
                  <a:bodyPr/>
                  <a:lstStyle/>
                  <a:p>
                    <a:fld id="{F725DCDB-7E99-45B2-843F-2F3F19BD386F}" type="PERCENTAGE">
                      <a:rPr lang="en-US" baseline="0"/>
                      <a:pPr/>
                      <a:t>[PROZENTSATZ]</a:t>
                    </a:fld>
                    <a:endParaRPr lang="de-DE"/>
                  </a:p>
                </c:rich>
              </c:tx>
              <c:dLblPos val="ct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DAF-49C6-BB62-D09ED3D1E48E}"/>
                </c:ext>
              </c:extLst>
            </c:dLbl>
            <c:dLbl>
              <c:idx val="1"/>
              <c:tx>
                <c:rich>
                  <a:bodyPr/>
                  <a:lstStyle/>
                  <a:p>
                    <a:fld id="{8302B1C5-65B1-4F18-B0E7-40FA416D002B}" type="PERCENTAGE">
                      <a:rPr lang="en-US" baseline="0"/>
                      <a:pPr/>
                      <a:t>[PROZENTSATZ]</a:t>
                    </a:fld>
                    <a:endParaRPr lang="de-DE"/>
                  </a:p>
                </c:rich>
              </c:tx>
              <c:dLblPos val="ct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DAF-49C6-BB62-D09ED3D1E48E}"/>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de-DE"/>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'eQA Ergebnis II'!$G$25:$H$25</c:f>
              <c:strCache>
                <c:ptCount val="2"/>
                <c:pt idx="0">
                  <c:v>Ergebnis in %</c:v>
                </c:pt>
                <c:pt idx="1">
                  <c:v>Verbesserungspotential</c:v>
                </c:pt>
              </c:strCache>
            </c:strRef>
          </c:cat>
          <c:val>
            <c:numRef>
              <c:f>'eQA Ergebnis II'!$G$29:$H$29</c:f>
              <c:numCache>
                <c:formatCode>0%</c:formatCode>
                <c:ptCount val="2"/>
                <c:pt idx="0">
                  <c:v>0.83333333333333337</c:v>
                </c:pt>
                <c:pt idx="1">
                  <c:v>0.16666666666666663</c:v>
                </c:pt>
              </c:numCache>
            </c:numRef>
          </c:val>
          <c:extLst>
            <c:ext xmlns:c16="http://schemas.microsoft.com/office/drawing/2014/chart" uri="{C3380CC4-5D6E-409C-BE32-E72D297353CC}">
              <c16:uniqueId val="{00000004-8DAF-49C6-BB62-D09ED3D1E48E}"/>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de-DE"/>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filled"/>
        <c:varyColors val="0"/>
        <c:ser>
          <c:idx val="2"/>
          <c:order val="0"/>
          <c:tx>
            <c:strRef>
              <c:f>'eQA Ergebnis I'!$E$5</c:f>
              <c:strCache>
                <c:ptCount val="1"/>
                <c:pt idx="0">
                  <c:v>Soll %</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cat>
            <c:strRef>
              <c:f>'eQA Ergebnis I'!$B$6:$B$20</c:f>
              <c:strCache>
                <c:ptCount val="15"/>
                <c:pt idx="0">
                  <c:v>Prinzip 1 - Integrität</c:v>
                </c:pt>
                <c:pt idx="1">
                  <c:v>Prinzip 2 - Objektivität</c:v>
                </c:pt>
                <c:pt idx="2">
                  <c:v>Prinzip 3 - Kompetenz</c:v>
                </c:pt>
                <c:pt idx="3">
                  <c:v>Prinzip 4 - berufsübliche Sorgfalt</c:v>
                </c:pt>
                <c:pt idx="4">
                  <c:v>Prinzip 5 - Vertraulichkeit</c:v>
                </c:pt>
                <c:pt idx="5">
                  <c:v>Prinzip 6 - Mandat /  Autorisierung</c:v>
                </c:pt>
                <c:pt idx="6">
                  <c:v>Prinzip 7 - Unabhängigkeit</c:v>
                </c:pt>
                <c:pt idx="7">
                  <c:v>Prinzip 8 - Aufsicht</c:v>
                </c:pt>
                <c:pt idx="8">
                  <c:v>Prinzip 9 - Strategie</c:v>
                </c:pt>
                <c:pt idx="9">
                  <c:v>Prinzip 10 - Ressourcen</c:v>
                </c:pt>
                <c:pt idx="10">
                  <c:v>Prinzip 11 -  Kommunikation</c:v>
                </c:pt>
                <c:pt idx="11">
                  <c:v>Prinzip 12 - QSVP</c:v>
                </c:pt>
                <c:pt idx="12">
                  <c:v>Prinzip 13 - Auftragsplan</c:v>
                </c:pt>
                <c:pt idx="13">
                  <c:v>Prinzip 14 - Auftragsdurchführung</c:v>
                </c:pt>
                <c:pt idx="14">
                  <c:v>Prinzip 15 - Auftragskommunikation und Follow-up</c:v>
                </c:pt>
              </c:strCache>
            </c:strRef>
          </c:cat>
          <c:val>
            <c:numRef>
              <c:f>'eQA Ergebnis I'!$E$6:$E$20</c:f>
              <c:numCache>
                <c:formatCode>0%</c:formatCode>
                <c:ptCount val="1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extLst>
            <c:ext xmlns:c16="http://schemas.microsoft.com/office/drawing/2014/chart" uri="{C3380CC4-5D6E-409C-BE32-E72D297353CC}">
              <c16:uniqueId val="{00000000-15CD-408F-A9F4-9E4AD5716A62}"/>
            </c:ext>
          </c:extLst>
        </c:ser>
        <c:ser>
          <c:idx val="4"/>
          <c:order val="1"/>
          <c:tx>
            <c:strRef>
              <c:f>'eQA Ergebnis I'!$G$5</c:f>
              <c:strCache>
                <c:ptCount val="1"/>
                <c:pt idx="0">
                  <c:v>Ist %</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dLbls>
            <c:dLbl>
              <c:idx val="0"/>
              <c:layout>
                <c:manualLayout>
                  <c:x val="4.723169121135163E-2"/>
                  <c:y val="1.9283746556473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CD-408F-A9F4-9E4AD5716A62}"/>
                </c:ext>
              </c:extLst>
            </c:dLbl>
            <c:dLbl>
              <c:idx val="1"/>
              <c:layout>
                <c:manualLayout>
                  <c:x val="-6.2015503875968991E-3"/>
                  <c:y val="2.25715408669300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CD-408F-A9F4-9E4AD5716A62}"/>
                </c:ext>
              </c:extLst>
            </c:dLbl>
            <c:dLbl>
              <c:idx val="2"/>
              <c:layout>
                <c:manualLayout>
                  <c:x val="-2.0671834625322998E-2"/>
                  <c:y val="1.9347035028797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CD-408F-A9F4-9E4AD5716A62}"/>
                </c:ext>
              </c:extLst>
            </c:dLbl>
            <c:dLbl>
              <c:idx val="3"/>
              <c:layout>
                <c:manualLayout>
                  <c:x val="-5.16795865633074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5CD-408F-A9F4-9E4AD5716A62}"/>
                </c:ext>
              </c:extLst>
            </c:dLbl>
            <c:dLbl>
              <c:idx val="4"/>
              <c:layout>
                <c:manualLayout>
                  <c:x val="-2.8940568475452195E-2"/>
                  <c:y val="-3.54695642194613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5CD-408F-A9F4-9E4AD5716A62}"/>
                </c:ext>
              </c:extLst>
            </c:dLbl>
            <c:dLbl>
              <c:idx val="6"/>
              <c:layout>
                <c:manualLayout>
                  <c:x val="1.2714953093378347E-3"/>
                  <c:y val="-0.103463916184030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5CD-408F-A9F4-9E4AD5716A62}"/>
                </c:ext>
              </c:extLst>
            </c:dLbl>
            <c:dLbl>
              <c:idx val="7"/>
              <c:layout>
                <c:manualLayout>
                  <c:x val="2.480621094673301E-2"/>
                  <c:y val="-7.63222055920695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5CD-408F-A9F4-9E4AD5716A62}"/>
                </c:ext>
              </c:extLst>
            </c:dLbl>
            <c:dLbl>
              <c:idx val="8"/>
              <c:layout>
                <c:manualLayout>
                  <c:x val="-2.5874726185542672E-2"/>
                  <c:y val="-1.22010189902734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5CD-408F-A9F4-9E4AD5716A62}"/>
                </c:ext>
              </c:extLst>
            </c:dLbl>
            <c:dLbl>
              <c:idx val="9"/>
              <c:layout>
                <c:manualLayout>
                  <c:x val="-1.7434991678671744E-2"/>
                  <c:y val="-4.44310637640883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5CD-408F-A9F4-9E4AD5716A62}"/>
                </c:ext>
              </c:extLst>
            </c:dLbl>
            <c:dLbl>
              <c:idx val="11"/>
              <c:layout>
                <c:manualLayout>
                  <c:x val="3.4986437934334427E-3"/>
                  <c:y val="3.30578512396693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5CD-408F-A9F4-9E4AD5716A62}"/>
                </c:ext>
              </c:extLst>
            </c:dLbl>
            <c:dLbl>
              <c:idx val="12"/>
              <c:layout>
                <c:manualLayout>
                  <c:x val="4.5482369314634931E-2"/>
                  <c:y val="4.95867768595040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5CD-408F-A9F4-9E4AD5716A62}"/>
                </c:ext>
              </c:extLst>
            </c:dLbl>
            <c:dLbl>
              <c:idx val="13"/>
              <c:layout>
                <c:manualLayout>
                  <c:x val="4.7231691211351727E-2"/>
                  <c:y val="3.30578512396694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5CD-408F-A9F4-9E4AD5716A62}"/>
                </c:ext>
              </c:extLst>
            </c:dLbl>
            <c:dLbl>
              <c:idx val="14"/>
              <c:layout>
                <c:manualLayout>
                  <c:x val="2.798915034746767E-2"/>
                  <c:y val="4.1322314049586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5CD-408F-A9F4-9E4AD5716A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'eQA Ergebnis I'!$B$6:$B$20</c:f>
              <c:strCache>
                <c:ptCount val="15"/>
                <c:pt idx="0">
                  <c:v>Prinzip 1 - Integrität</c:v>
                </c:pt>
                <c:pt idx="1">
                  <c:v>Prinzip 2 - Objektivität</c:v>
                </c:pt>
                <c:pt idx="2">
                  <c:v>Prinzip 3 - Kompetenz</c:v>
                </c:pt>
                <c:pt idx="3">
                  <c:v>Prinzip 4 - berufsübliche Sorgfalt</c:v>
                </c:pt>
                <c:pt idx="4">
                  <c:v>Prinzip 5 - Vertraulichkeit</c:v>
                </c:pt>
                <c:pt idx="5">
                  <c:v>Prinzip 6 - Mandat /  Autorisierung</c:v>
                </c:pt>
                <c:pt idx="6">
                  <c:v>Prinzip 7 - Unabhängigkeit</c:v>
                </c:pt>
                <c:pt idx="7">
                  <c:v>Prinzip 8 - Aufsicht</c:v>
                </c:pt>
                <c:pt idx="8">
                  <c:v>Prinzip 9 - Strategie</c:v>
                </c:pt>
                <c:pt idx="9">
                  <c:v>Prinzip 10 - Ressourcen</c:v>
                </c:pt>
                <c:pt idx="10">
                  <c:v>Prinzip 11 -  Kommunikation</c:v>
                </c:pt>
                <c:pt idx="11">
                  <c:v>Prinzip 12 - QSVP</c:v>
                </c:pt>
                <c:pt idx="12">
                  <c:v>Prinzip 13 - Auftragsplan</c:v>
                </c:pt>
                <c:pt idx="13">
                  <c:v>Prinzip 14 - Auftragsdurchführung</c:v>
                </c:pt>
                <c:pt idx="14">
                  <c:v>Prinzip 15 - Auftragskommunikation und Follow-up</c:v>
                </c:pt>
              </c:strCache>
            </c:strRef>
          </c:cat>
          <c:val>
            <c:numRef>
              <c:f>'eQA Ergebnis I'!$G$6:$G$20</c:f>
              <c:numCache>
                <c:formatCode>0%</c:formatCode>
                <c:ptCount val="15"/>
                <c:pt idx="0">
                  <c:v>1</c:v>
                </c:pt>
                <c:pt idx="1">
                  <c:v>0.77777777777777779</c:v>
                </c:pt>
                <c:pt idx="2">
                  <c:v>0.83333333333333337</c:v>
                </c:pt>
                <c:pt idx="3">
                  <c:v>0.77777777777777779</c:v>
                </c:pt>
                <c:pt idx="4">
                  <c:v>0.5</c:v>
                </c:pt>
                <c:pt idx="5">
                  <c:v>0.88888888888888884</c:v>
                </c:pt>
                <c:pt idx="6">
                  <c:v>0.83333333333333337</c:v>
                </c:pt>
                <c:pt idx="7">
                  <c:v>1</c:v>
                </c:pt>
                <c:pt idx="8">
                  <c:v>1</c:v>
                </c:pt>
                <c:pt idx="9">
                  <c:v>1</c:v>
                </c:pt>
                <c:pt idx="10">
                  <c:v>1</c:v>
                </c:pt>
                <c:pt idx="11">
                  <c:v>1</c:v>
                </c:pt>
                <c:pt idx="12">
                  <c:v>0.83333333333333337</c:v>
                </c:pt>
                <c:pt idx="13">
                  <c:v>0.83333333333333337</c:v>
                </c:pt>
                <c:pt idx="14">
                  <c:v>0.83333333333333337</c:v>
                </c:pt>
              </c:numCache>
            </c:numRef>
          </c:val>
          <c:extLst>
            <c:ext xmlns:c16="http://schemas.microsoft.com/office/drawing/2014/chart" uri="{C3380CC4-5D6E-409C-BE32-E72D297353CC}">
              <c16:uniqueId val="{0000000A-15CD-408F-A9F4-9E4AD5716A62}"/>
            </c:ext>
          </c:extLst>
        </c:ser>
        <c:dLbls>
          <c:showLegendKey val="0"/>
          <c:showVal val="0"/>
          <c:showCatName val="0"/>
          <c:showSerName val="0"/>
          <c:showPercent val="0"/>
          <c:showBubbleSize val="0"/>
        </c:dLbls>
        <c:axId val="194955520"/>
        <c:axId val="195043328"/>
      </c:radarChart>
      <c:catAx>
        <c:axId val="194955520"/>
        <c:scaling>
          <c:orientation val="minMax"/>
        </c:scaling>
        <c:delete val="0"/>
        <c:axPos val="b"/>
        <c:numFmt formatCode="General" sourceLinked="0"/>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e-DE"/>
          </a:p>
        </c:txPr>
        <c:crossAx val="195043328"/>
        <c:crosses val="autoZero"/>
        <c:auto val="1"/>
        <c:lblAlgn val="ctr"/>
        <c:lblOffset val="100"/>
        <c:noMultiLvlLbl val="0"/>
      </c:catAx>
      <c:valAx>
        <c:axId val="19504332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e-DE"/>
          </a:p>
        </c:txPr>
        <c:crossAx val="194955520"/>
        <c:crosses val="autoZero"/>
        <c:crossBetween val="between"/>
      </c:valAx>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eg"/><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83820</xdr:colOff>
      <xdr:row>0</xdr:row>
      <xdr:rowOff>22860</xdr:rowOff>
    </xdr:from>
    <xdr:to>
      <xdr:col>2</xdr:col>
      <xdr:colOff>506165</xdr:colOff>
      <xdr:row>3</xdr:row>
      <xdr:rowOff>106680</xdr:rowOff>
    </xdr:to>
    <xdr:pic>
      <xdr:nvPicPr>
        <xdr:cNvPr id="2" name="Grafik 1" descr="Ein Bild, das Text enthält.&#10;&#10;Automatisch generierte Beschreibung">
          <a:extLst>
            <a:ext uri="{FF2B5EF4-FFF2-40B4-BE49-F238E27FC236}">
              <a16:creationId xmlns:a16="http://schemas.microsoft.com/office/drawing/2014/main" id="{BB174EF6-9598-4458-8AB7-4543353AD6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flipH="1" flipV="1">
          <a:off x="83820" y="22860"/>
          <a:ext cx="2007305" cy="6324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777239</xdr:colOff>
      <xdr:row>2</xdr:row>
      <xdr:rowOff>175260</xdr:rowOff>
    </xdr:from>
    <xdr:to>
      <xdr:col>19</xdr:col>
      <xdr:colOff>571500</xdr:colOff>
      <xdr:row>16</xdr:row>
      <xdr:rowOff>0</xdr:rowOff>
    </xdr:to>
    <xdr:graphicFrame macro="">
      <xdr:nvGraphicFramePr>
        <xdr:cNvPr id="4" name="Diagramm 3">
          <a:extLst>
            <a:ext uri="{FF2B5EF4-FFF2-40B4-BE49-F238E27FC236}">
              <a16:creationId xmlns:a16="http://schemas.microsoft.com/office/drawing/2014/main" id="{E8445343-8274-4A4D-A114-F1B1EFA00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17</xdr:row>
      <xdr:rowOff>101600</xdr:rowOff>
    </xdr:from>
    <xdr:to>
      <xdr:col>16</xdr:col>
      <xdr:colOff>647700</xdr:colOff>
      <xdr:row>29</xdr:row>
      <xdr:rowOff>40640</xdr:rowOff>
    </xdr:to>
    <xdr:graphicFrame macro="">
      <xdr:nvGraphicFramePr>
        <xdr:cNvPr id="5" name="Diagramm 4">
          <a:extLst>
            <a:ext uri="{FF2B5EF4-FFF2-40B4-BE49-F238E27FC236}">
              <a16:creationId xmlns:a16="http://schemas.microsoft.com/office/drawing/2014/main" id="{E9F5B8F7-C0E0-4953-B54D-B0F7AF7587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7620</xdr:colOff>
      <xdr:row>3</xdr:row>
      <xdr:rowOff>3810</xdr:rowOff>
    </xdr:from>
    <xdr:to>
      <xdr:col>16</xdr:col>
      <xdr:colOff>617220</xdr:colOff>
      <xdr:row>15</xdr:row>
      <xdr:rowOff>171450</xdr:rowOff>
    </xdr:to>
    <xdr:graphicFrame macro="">
      <xdr:nvGraphicFramePr>
        <xdr:cNvPr id="6" name="Diagramm 5">
          <a:extLst>
            <a:ext uri="{FF2B5EF4-FFF2-40B4-BE49-F238E27FC236}">
              <a16:creationId xmlns:a16="http://schemas.microsoft.com/office/drawing/2014/main" id="{EB42BD07-9B66-3E38-2E08-F4D8768D35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25400</xdr:colOff>
      <xdr:row>17</xdr:row>
      <xdr:rowOff>88900</xdr:rowOff>
    </xdr:from>
    <xdr:to>
      <xdr:col>19</xdr:col>
      <xdr:colOff>584200</xdr:colOff>
      <xdr:row>29</xdr:row>
      <xdr:rowOff>88900</xdr:rowOff>
    </xdr:to>
    <xdr:graphicFrame macro="">
      <xdr:nvGraphicFramePr>
        <xdr:cNvPr id="7" name="Diagramm 6">
          <a:extLst>
            <a:ext uri="{FF2B5EF4-FFF2-40B4-BE49-F238E27FC236}">
              <a16:creationId xmlns:a16="http://schemas.microsoft.com/office/drawing/2014/main" id="{4B4BD3AE-4698-4ACD-9740-0F5DE7092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558800</xdr:colOff>
      <xdr:row>0</xdr:row>
      <xdr:rowOff>50800</xdr:rowOff>
    </xdr:from>
    <xdr:to>
      <xdr:col>3</xdr:col>
      <xdr:colOff>296334</xdr:colOff>
      <xdr:row>0</xdr:row>
      <xdr:rowOff>485630</xdr:rowOff>
    </xdr:to>
    <xdr:pic>
      <xdr:nvPicPr>
        <xdr:cNvPr id="8" name="Grafik 7" descr="Ein Bild, das Text enthält.&#10;&#10;Automatisch generierte Beschreibung">
          <a:extLst>
            <a:ext uri="{FF2B5EF4-FFF2-40B4-BE49-F238E27FC236}">
              <a16:creationId xmlns:a16="http://schemas.microsoft.com/office/drawing/2014/main" id="{09CEC2D1-8358-4269-A018-CEC519DBA63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10800000" flipH="1" flipV="1">
          <a:off x="4064000" y="50800"/>
          <a:ext cx="1380067" cy="4348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xdr:colOff>
      <xdr:row>2</xdr:row>
      <xdr:rowOff>45720</xdr:rowOff>
    </xdr:from>
    <xdr:to>
      <xdr:col>12</xdr:col>
      <xdr:colOff>336064</xdr:colOff>
      <xdr:row>26</xdr:row>
      <xdr:rowOff>137548</xdr:rowOff>
    </xdr:to>
    <xdr:pic>
      <xdr:nvPicPr>
        <xdr:cNvPr id="2" name="Grafik 1">
          <a:extLst>
            <a:ext uri="{FF2B5EF4-FFF2-40B4-BE49-F238E27FC236}">
              <a16:creationId xmlns:a16="http://schemas.microsoft.com/office/drawing/2014/main" id="{1F02F677-D82A-4C93-8811-7072FD9DEC25}"/>
            </a:ext>
          </a:extLst>
        </xdr:cNvPr>
        <xdr:cNvPicPr>
          <a:picLocks noChangeAspect="1"/>
        </xdr:cNvPicPr>
      </xdr:nvPicPr>
      <xdr:blipFill>
        <a:blip xmlns:r="http://schemas.openxmlformats.org/officeDocument/2006/relationships" r:embed="rId1"/>
        <a:stretch>
          <a:fillRect/>
        </a:stretch>
      </xdr:blipFill>
      <xdr:spPr>
        <a:xfrm>
          <a:off x="800100" y="411480"/>
          <a:ext cx="9045724" cy="44809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182880</xdr:colOff>
      <xdr:row>2</xdr:row>
      <xdr:rowOff>175260</xdr:rowOff>
    </xdr:from>
    <xdr:to>
      <xdr:col>15</xdr:col>
      <xdr:colOff>716280</xdr:colOff>
      <xdr:row>20</xdr:row>
      <xdr:rowOff>114300</xdr:rowOff>
    </xdr:to>
    <xdr:graphicFrame macro="">
      <xdr:nvGraphicFramePr>
        <xdr:cNvPr id="9" name="Diagramm 8">
          <a:extLst>
            <a:ext uri="{FF2B5EF4-FFF2-40B4-BE49-F238E27FC236}">
              <a16:creationId xmlns:a16="http://schemas.microsoft.com/office/drawing/2014/main" id="{6B41A3CA-0ADF-480A-A452-6BA202DDE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5010</xdr:colOff>
      <xdr:row>0</xdr:row>
      <xdr:rowOff>45720</xdr:rowOff>
    </xdr:from>
    <xdr:to>
      <xdr:col>4</xdr:col>
      <xdr:colOff>442595</xdr:colOff>
      <xdr:row>0</xdr:row>
      <xdr:rowOff>678180</xdr:rowOff>
    </xdr:to>
    <xdr:pic>
      <xdr:nvPicPr>
        <xdr:cNvPr id="10" name="Grafik 9" descr="Ein Bild, das Text enthält.&#10;&#10;Automatisch generierte Beschreibung">
          <a:extLst>
            <a:ext uri="{FF2B5EF4-FFF2-40B4-BE49-F238E27FC236}">
              <a16:creationId xmlns:a16="http://schemas.microsoft.com/office/drawing/2014/main" id="{844A23E4-7527-41C5-8401-3B041A7743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H="1" flipV="1">
          <a:off x="4203630" y="45720"/>
          <a:ext cx="2007305" cy="63246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1639146</xdr:colOff>
      <xdr:row>0</xdr:row>
      <xdr:rowOff>25400</xdr:rowOff>
    </xdr:from>
    <xdr:to>
      <xdr:col>2</xdr:col>
      <xdr:colOff>1497611</xdr:colOff>
      <xdr:row>0</xdr:row>
      <xdr:rowOff>657860</xdr:rowOff>
    </xdr:to>
    <xdr:pic>
      <xdr:nvPicPr>
        <xdr:cNvPr id="2" name="Grafik 1" descr="Ein Bild, das Text enthält.&#10;&#10;Automatisch generierte Beschreibung">
          <a:extLst>
            <a:ext uri="{FF2B5EF4-FFF2-40B4-BE49-F238E27FC236}">
              <a16:creationId xmlns:a16="http://schemas.microsoft.com/office/drawing/2014/main" id="{34E0EF4E-4A17-4066-95BA-0742FF73B1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flipH="1" flipV="1">
          <a:off x="2147146" y="25400"/>
          <a:ext cx="2017465" cy="63246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632460</xdr:colOff>
      <xdr:row>0</xdr:row>
      <xdr:rowOff>68580</xdr:rowOff>
    </xdr:from>
    <xdr:to>
      <xdr:col>2</xdr:col>
      <xdr:colOff>2639765</xdr:colOff>
      <xdr:row>1</xdr:row>
      <xdr:rowOff>0</xdr:rowOff>
    </xdr:to>
    <xdr:pic>
      <xdr:nvPicPr>
        <xdr:cNvPr id="2" name="Grafik 1" descr="Ein Bild, das Text enthält.&#10;&#10;Automatisch generierte Beschreibung">
          <a:extLst>
            <a:ext uri="{FF2B5EF4-FFF2-40B4-BE49-F238E27FC236}">
              <a16:creationId xmlns:a16="http://schemas.microsoft.com/office/drawing/2014/main" id="{0FDC94E2-C41E-4999-80F9-8AF143E186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flipH="1" flipV="1">
          <a:off x="2217420" y="68580"/>
          <a:ext cx="2007305" cy="63246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632460</xdr:colOff>
      <xdr:row>0</xdr:row>
      <xdr:rowOff>68580</xdr:rowOff>
    </xdr:from>
    <xdr:to>
      <xdr:col>2</xdr:col>
      <xdr:colOff>2639765</xdr:colOff>
      <xdr:row>1</xdr:row>
      <xdr:rowOff>0</xdr:rowOff>
    </xdr:to>
    <xdr:pic>
      <xdr:nvPicPr>
        <xdr:cNvPr id="3" name="Grafik 2" descr="Ein Bild, das Text enthält.&#10;&#10;Automatisch generierte Beschreibung">
          <a:extLst>
            <a:ext uri="{FF2B5EF4-FFF2-40B4-BE49-F238E27FC236}">
              <a16:creationId xmlns:a16="http://schemas.microsoft.com/office/drawing/2014/main" id="{CFF67BD7-9238-4619-8F3A-B09F5D1F4B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flipH="1" flipV="1">
          <a:off x="3307080" y="68580"/>
          <a:ext cx="2007305" cy="61722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632460</xdr:colOff>
      <xdr:row>0</xdr:row>
      <xdr:rowOff>68580</xdr:rowOff>
    </xdr:from>
    <xdr:to>
      <xdr:col>2</xdr:col>
      <xdr:colOff>2639765</xdr:colOff>
      <xdr:row>1</xdr:row>
      <xdr:rowOff>0</xdr:rowOff>
    </xdr:to>
    <xdr:pic>
      <xdr:nvPicPr>
        <xdr:cNvPr id="3" name="Grafik 2" descr="Ein Bild, das Text enthält.&#10;&#10;Automatisch generierte Beschreibung">
          <a:extLst>
            <a:ext uri="{FF2B5EF4-FFF2-40B4-BE49-F238E27FC236}">
              <a16:creationId xmlns:a16="http://schemas.microsoft.com/office/drawing/2014/main" id="{F203463E-AB0E-40C6-A241-87E1ED9DBF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flipH="1" flipV="1">
          <a:off x="3307080" y="68580"/>
          <a:ext cx="2007305" cy="61722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B15"/>
  <sheetViews>
    <sheetView tabSelected="1" workbookViewId="0">
      <selection activeCell="C18" sqref="C18"/>
    </sheetView>
  </sheetViews>
  <sheetFormatPr baseColWidth="10" defaultRowHeight="14.4" x14ac:dyDescent="0.3"/>
  <sheetData>
    <row r="5" spans="1:2" x14ac:dyDescent="0.3">
      <c r="A5" t="s">
        <v>10</v>
      </c>
      <c r="B5" t="s">
        <v>319</v>
      </c>
    </row>
    <row r="6" spans="1:2" x14ac:dyDescent="0.3">
      <c r="A6" t="s">
        <v>11</v>
      </c>
      <c r="B6" t="s">
        <v>19</v>
      </c>
    </row>
    <row r="10" spans="1:2" x14ac:dyDescent="0.3">
      <c r="A10" s="9" t="s">
        <v>20</v>
      </c>
    </row>
    <row r="11" spans="1:2" x14ac:dyDescent="0.3">
      <c r="A11" s="61"/>
      <c r="B11" t="s">
        <v>320</v>
      </c>
    </row>
    <row r="12" spans="1:2" x14ac:dyDescent="0.3">
      <c r="A12" s="8"/>
      <c r="B12" t="s">
        <v>359</v>
      </c>
    </row>
    <row r="14" spans="1:2" x14ac:dyDescent="0.3">
      <c r="A14" s="104"/>
      <c r="B14" t="s">
        <v>321</v>
      </c>
    </row>
    <row r="15" spans="1:2" x14ac:dyDescent="0.3">
      <c r="A15" s="10"/>
      <c r="B15" t="s">
        <v>21</v>
      </c>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A0E61-E038-40AC-906B-6C02E3C9CE59}">
  <dimension ref="A1:U44"/>
  <sheetViews>
    <sheetView zoomScale="60" zoomScaleNormal="60" workbookViewId="0">
      <selection activeCell="C31" sqref="C31"/>
    </sheetView>
  </sheetViews>
  <sheetFormatPr baseColWidth="10" defaultRowHeight="14.4" x14ac:dyDescent="0.3"/>
  <cols>
    <col min="1" max="1" width="5.33203125" style="1" customWidth="1"/>
    <col min="2" max="2" width="52.77734375" customWidth="1"/>
    <col min="3" max="3" width="23.88671875" customWidth="1"/>
    <col min="4" max="4" width="25" customWidth="1"/>
    <col min="5" max="5" width="11.44140625" customWidth="1"/>
    <col min="6" max="6" width="10.5546875" customWidth="1"/>
    <col min="7" max="7" width="13.33203125" customWidth="1"/>
    <col min="8" max="8" width="29.88671875" customWidth="1"/>
    <col min="9" max="9" width="2.6640625" customWidth="1"/>
    <col min="10" max="10" width="8.44140625" style="1" customWidth="1"/>
    <col min="18" max="18" width="53.44140625" customWidth="1"/>
  </cols>
  <sheetData>
    <row r="1" spans="1:21" ht="41.4" customHeight="1" x14ac:dyDescent="0.3">
      <c r="A1" s="37" t="s">
        <v>2</v>
      </c>
      <c r="B1" s="7"/>
      <c r="C1" s="7"/>
      <c r="D1" s="7"/>
      <c r="E1" s="7"/>
      <c r="F1" s="7"/>
      <c r="G1" s="7"/>
      <c r="H1" s="7"/>
      <c r="I1" s="7"/>
      <c r="J1" s="64"/>
      <c r="K1" s="7"/>
      <c r="L1" s="7"/>
      <c r="M1" s="7"/>
      <c r="N1" s="7"/>
      <c r="O1" s="7"/>
      <c r="P1" s="7"/>
      <c r="Q1" s="7"/>
      <c r="R1" s="7"/>
      <c r="S1" s="7"/>
      <c r="T1" s="7"/>
      <c r="U1" s="7"/>
    </row>
    <row r="3" spans="1:21" x14ac:dyDescent="0.3">
      <c r="A3" s="53"/>
      <c r="B3" s="51"/>
      <c r="C3" s="51"/>
      <c r="D3" s="51"/>
      <c r="E3" s="51"/>
      <c r="F3" s="117" t="s">
        <v>1</v>
      </c>
      <c r="G3" s="117"/>
      <c r="H3" s="36"/>
      <c r="I3" s="51"/>
      <c r="J3" s="53"/>
      <c r="K3" s="51"/>
      <c r="L3" s="51"/>
    </row>
    <row r="4" spans="1:21" ht="49.8" customHeight="1" x14ac:dyDescent="0.3">
      <c r="A4" s="73" t="s">
        <v>4</v>
      </c>
      <c r="B4" s="73" t="s">
        <v>312</v>
      </c>
      <c r="C4" s="73" t="s">
        <v>76</v>
      </c>
      <c r="D4" s="73" t="s">
        <v>8</v>
      </c>
      <c r="E4" s="74">
        <v>1</v>
      </c>
      <c r="F4" s="73" t="s">
        <v>7</v>
      </c>
      <c r="G4" s="75" t="s">
        <v>270</v>
      </c>
      <c r="H4" s="75" t="s">
        <v>271</v>
      </c>
      <c r="I4" s="78"/>
      <c r="J4" s="73"/>
      <c r="K4" s="51"/>
      <c r="L4" s="51"/>
    </row>
    <row r="5" spans="1:21" x14ac:dyDescent="0.3">
      <c r="A5" s="68" t="s">
        <v>10</v>
      </c>
      <c r="B5" s="82" t="s">
        <v>281</v>
      </c>
      <c r="C5" s="86">
        <v>3</v>
      </c>
      <c r="D5" s="68">
        <f>C5*3</f>
        <v>9</v>
      </c>
      <c r="E5" s="67">
        <v>1</v>
      </c>
      <c r="F5" s="68">
        <f>'eQA Ergebnis I'!F6</f>
        <v>9</v>
      </c>
      <c r="G5" s="69">
        <f>F5/D5</f>
        <v>1</v>
      </c>
      <c r="H5" s="69">
        <f>E5-G5</f>
        <v>0</v>
      </c>
      <c r="I5" s="79"/>
      <c r="J5" s="70">
        <f>F5/D5</f>
        <v>1</v>
      </c>
      <c r="K5" s="56"/>
      <c r="L5" s="56"/>
    </row>
    <row r="6" spans="1:21" x14ac:dyDescent="0.3">
      <c r="A6" s="68" t="s">
        <v>11</v>
      </c>
      <c r="B6" s="82" t="s">
        <v>282</v>
      </c>
      <c r="C6" s="87">
        <v>3</v>
      </c>
      <c r="D6" s="68">
        <f t="shared" ref="D6:D9" si="0">C6*3</f>
        <v>9</v>
      </c>
      <c r="E6" s="67">
        <v>1</v>
      </c>
      <c r="F6" s="68">
        <f>'eQA Ergebnis I'!F7</f>
        <v>7</v>
      </c>
      <c r="G6" s="69">
        <f t="shared" ref="G6:G22" si="1">F6/D6</f>
        <v>0.77777777777777779</v>
      </c>
      <c r="H6" s="69">
        <f t="shared" ref="H6:H9" si="2">E6-G6</f>
        <v>0.22222222222222221</v>
      </c>
      <c r="I6" s="79"/>
      <c r="J6" s="70">
        <f t="shared" ref="J6:J31" si="3">F6/D6</f>
        <v>0.77777777777777779</v>
      </c>
      <c r="K6" s="56"/>
      <c r="L6" s="56"/>
    </row>
    <row r="7" spans="1:21" x14ac:dyDescent="0.3">
      <c r="A7" s="68" t="s">
        <v>12</v>
      </c>
      <c r="B7" s="82" t="s">
        <v>283</v>
      </c>
      <c r="C7" s="87">
        <v>2</v>
      </c>
      <c r="D7" s="68">
        <f t="shared" si="0"/>
        <v>6</v>
      </c>
      <c r="E7" s="67">
        <v>1</v>
      </c>
      <c r="F7" s="68">
        <f>'eQA Ergebnis I'!F8</f>
        <v>5</v>
      </c>
      <c r="G7" s="69">
        <f t="shared" si="1"/>
        <v>0.83333333333333337</v>
      </c>
      <c r="H7" s="69">
        <f t="shared" si="2"/>
        <v>0.16666666666666663</v>
      </c>
      <c r="I7" s="79"/>
      <c r="J7" s="70">
        <f t="shared" si="3"/>
        <v>0.83333333333333337</v>
      </c>
      <c r="K7" s="56"/>
      <c r="L7" s="56"/>
    </row>
    <row r="8" spans="1:21" x14ac:dyDescent="0.3">
      <c r="A8" s="68" t="s">
        <v>13</v>
      </c>
      <c r="B8" s="82" t="s">
        <v>284</v>
      </c>
      <c r="C8" s="87">
        <v>3</v>
      </c>
      <c r="D8" s="68">
        <f t="shared" si="0"/>
        <v>9</v>
      </c>
      <c r="E8" s="67">
        <v>1</v>
      </c>
      <c r="F8" s="68">
        <f>'eQA Ergebnis I'!F9</f>
        <v>7</v>
      </c>
      <c r="G8" s="69">
        <f t="shared" si="1"/>
        <v>0.77777777777777779</v>
      </c>
      <c r="H8" s="69">
        <f t="shared" si="2"/>
        <v>0.22222222222222221</v>
      </c>
      <c r="J8" s="70">
        <f t="shared" si="3"/>
        <v>0.77777777777777779</v>
      </c>
      <c r="K8" s="56"/>
      <c r="L8" s="56"/>
    </row>
    <row r="9" spans="1:21" x14ac:dyDescent="0.3">
      <c r="A9" s="68" t="s">
        <v>14</v>
      </c>
      <c r="B9" s="82" t="s">
        <v>285</v>
      </c>
      <c r="C9" s="87">
        <v>2</v>
      </c>
      <c r="D9" s="68">
        <f t="shared" si="0"/>
        <v>6</v>
      </c>
      <c r="E9" s="67">
        <v>1</v>
      </c>
      <c r="F9" s="68">
        <f>'eQA Ergebnis I'!F10</f>
        <v>3</v>
      </c>
      <c r="G9" s="69">
        <f t="shared" si="1"/>
        <v>0.5</v>
      </c>
      <c r="H9" s="69">
        <f t="shared" si="2"/>
        <v>0.5</v>
      </c>
      <c r="J9" s="70">
        <f t="shared" si="3"/>
        <v>0.5</v>
      </c>
      <c r="K9" s="56"/>
      <c r="L9" s="56"/>
    </row>
    <row r="10" spans="1:21" ht="15" thickBot="1" x14ac:dyDescent="0.35">
      <c r="A10" s="62"/>
      <c r="B10" s="89" t="s">
        <v>312</v>
      </c>
      <c r="C10" s="90">
        <f>SUM(C5:C9)</f>
        <v>13</v>
      </c>
      <c r="D10" s="91">
        <f>SUM(D5:D9)</f>
        <v>39</v>
      </c>
      <c r="E10" s="92">
        <v>1</v>
      </c>
      <c r="F10" s="91">
        <f>SUM(F5:F9)</f>
        <v>31</v>
      </c>
      <c r="G10" s="93">
        <f>F10/D10</f>
        <v>0.79487179487179482</v>
      </c>
      <c r="H10" s="93">
        <f>E10-G10</f>
        <v>0.20512820512820518</v>
      </c>
      <c r="I10" s="80"/>
      <c r="J10" s="66">
        <f t="shared" si="3"/>
        <v>0.79487179487179482</v>
      </c>
      <c r="K10" s="56"/>
      <c r="L10" s="56"/>
    </row>
    <row r="11" spans="1:21" ht="15" thickTop="1" x14ac:dyDescent="0.3">
      <c r="A11" s="53"/>
      <c r="B11" s="54"/>
      <c r="C11" s="53"/>
      <c r="D11" s="53"/>
      <c r="E11" s="52"/>
      <c r="F11" s="53"/>
      <c r="G11" s="55"/>
      <c r="H11" s="55"/>
      <c r="J11" s="65"/>
      <c r="K11" s="56"/>
      <c r="L11" s="56"/>
    </row>
    <row r="12" spans="1:21" ht="28.8" x14ac:dyDescent="0.3">
      <c r="A12" s="73" t="s">
        <v>4</v>
      </c>
      <c r="B12" s="73" t="s">
        <v>314</v>
      </c>
      <c r="C12" s="73" t="s">
        <v>76</v>
      </c>
      <c r="D12" s="73" t="s">
        <v>8</v>
      </c>
      <c r="E12" s="74">
        <v>1</v>
      </c>
      <c r="F12" s="73" t="s">
        <v>7</v>
      </c>
      <c r="G12" s="75" t="s">
        <v>270</v>
      </c>
      <c r="H12" s="75" t="s">
        <v>271</v>
      </c>
      <c r="I12" s="78"/>
      <c r="J12" s="73"/>
      <c r="K12" s="56"/>
      <c r="L12" s="56"/>
    </row>
    <row r="13" spans="1:21" x14ac:dyDescent="0.3">
      <c r="A13" s="68" t="s">
        <v>15</v>
      </c>
      <c r="B13" s="82" t="s">
        <v>286</v>
      </c>
      <c r="C13" s="87">
        <v>3</v>
      </c>
      <c r="D13" s="68">
        <f t="shared" ref="D13:D22" si="4">C13*3</f>
        <v>9</v>
      </c>
      <c r="E13" s="67">
        <v>1</v>
      </c>
      <c r="F13" s="81">
        <f>'eQA Ergebnis I'!F11</f>
        <v>8</v>
      </c>
      <c r="G13" s="69">
        <f t="shared" si="1"/>
        <v>0.88888888888888884</v>
      </c>
      <c r="H13" s="69">
        <f>E13-G13</f>
        <v>0.11111111111111116</v>
      </c>
      <c r="I13" s="79"/>
      <c r="J13" s="70">
        <f t="shared" si="3"/>
        <v>0.88888888888888884</v>
      </c>
      <c r="K13" s="56"/>
      <c r="L13" s="56"/>
    </row>
    <row r="14" spans="1:21" x14ac:dyDescent="0.3">
      <c r="A14" s="68" t="s">
        <v>272</v>
      </c>
      <c r="B14" s="82" t="s">
        <v>287</v>
      </c>
      <c r="C14" s="86">
        <v>2</v>
      </c>
      <c r="D14" s="68">
        <f t="shared" si="4"/>
        <v>6</v>
      </c>
      <c r="E14" s="67">
        <v>1</v>
      </c>
      <c r="F14" s="81">
        <f>'eQA Ergebnis I'!F12</f>
        <v>5</v>
      </c>
      <c r="G14" s="69">
        <f t="shared" si="1"/>
        <v>0.83333333333333337</v>
      </c>
      <c r="H14" s="69">
        <f t="shared" ref="H14:H23" si="5">E14-G14</f>
        <v>0.16666666666666663</v>
      </c>
      <c r="I14" s="79"/>
      <c r="J14" s="70">
        <f t="shared" si="3"/>
        <v>0.83333333333333337</v>
      </c>
      <c r="K14" s="56"/>
      <c r="L14" s="56"/>
    </row>
    <row r="15" spans="1:21" x14ac:dyDescent="0.3">
      <c r="A15" s="68" t="s">
        <v>273</v>
      </c>
      <c r="B15" s="82" t="s">
        <v>288</v>
      </c>
      <c r="C15" s="86">
        <v>4</v>
      </c>
      <c r="D15" s="68">
        <f t="shared" si="4"/>
        <v>12</v>
      </c>
      <c r="E15" s="67">
        <v>1</v>
      </c>
      <c r="F15" s="81">
        <f>'eQA Ergebnis I'!F13</f>
        <v>12</v>
      </c>
      <c r="G15" s="69">
        <f t="shared" si="1"/>
        <v>1</v>
      </c>
      <c r="H15" s="69">
        <f t="shared" si="5"/>
        <v>0</v>
      </c>
      <c r="I15" s="79"/>
      <c r="J15" s="70">
        <f t="shared" si="3"/>
        <v>1</v>
      </c>
      <c r="K15" s="56"/>
      <c r="L15" s="56"/>
    </row>
    <row r="16" spans="1:21" ht="15" thickBot="1" x14ac:dyDescent="0.35">
      <c r="A16" s="72"/>
      <c r="B16" s="94" t="s">
        <v>314</v>
      </c>
      <c r="C16" s="95">
        <f>SUM(C13:C15)</f>
        <v>9</v>
      </c>
      <c r="D16" s="95">
        <f>SUM(D13:D15)</f>
        <v>27</v>
      </c>
      <c r="E16" s="96">
        <v>1</v>
      </c>
      <c r="F16" s="95">
        <f>SUM(F13:F15)</f>
        <v>25</v>
      </c>
      <c r="G16" s="97">
        <f>F16/D16</f>
        <v>0.92592592592592593</v>
      </c>
      <c r="H16" s="97">
        <f t="shared" si="5"/>
        <v>7.407407407407407E-2</v>
      </c>
      <c r="I16" s="80"/>
      <c r="J16" s="65">
        <f t="shared" si="3"/>
        <v>0.92592592592592593</v>
      </c>
      <c r="K16" s="56"/>
      <c r="L16" s="56"/>
    </row>
    <row r="17" spans="1:12" ht="15" thickTop="1" x14ac:dyDescent="0.3">
      <c r="A17" s="53"/>
      <c r="B17" s="54"/>
      <c r="C17" s="53"/>
      <c r="D17" s="53"/>
      <c r="E17" s="52"/>
      <c r="F17" s="53"/>
      <c r="G17" s="55"/>
      <c r="H17" s="55"/>
      <c r="J17" s="65"/>
      <c r="K17" s="56"/>
      <c r="L17" s="56"/>
    </row>
    <row r="18" spans="1:12" ht="28.8" x14ac:dyDescent="0.3">
      <c r="A18" s="73" t="s">
        <v>4</v>
      </c>
      <c r="B18" s="73" t="s">
        <v>315</v>
      </c>
      <c r="C18" s="73" t="s">
        <v>76</v>
      </c>
      <c r="D18" s="73" t="s">
        <v>8</v>
      </c>
      <c r="E18" s="74">
        <v>1</v>
      </c>
      <c r="F18" s="73" t="s">
        <v>7</v>
      </c>
      <c r="G18" s="75" t="s">
        <v>270</v>
      </c>
      <c r="H18" s="75" t="s">
        <v>271</v>
      </c>
      <c r="I18" s="78"/>
      <c r="J18" s="73"/>
      <c r="K18" s="56"/>
      <c r="L18" s="56"/>
    </row>
    <row r="19" spans="1:12" x14ac:dyDescent="0.3">
      <c r="A19" s="68" t="s">
        <v>274</v>
      </c>
      <c r="B19" s="82" t="s">
        <v>289</v>
      </c>
      <c r="C19" s="86">
        <v>5</v>
      </c>
      <c r="D19" s="68">
        <f t="shared" si="4"/>
        <v>15</v>
      </c>
      <c r="E19" s="67">
        <v>1</v>
      </c>
      <c r="F19" s="68">
        <f>'eQA Ergebnis I'!F14</f>
        <v>15</v>
      </c>
      <c r="G19" s="69">
        <f t="shared" si="1"/>
        <v>1</v>
      </c>
      <c r="H19" s="69">
        <f t="shared" si="5"/>
        <v>0</v>
      </c>
      <c r="I19" s="76"/>
      <c r="J19" s="70">
        <f t="shared" si="3"/>
        <v>1</v>
      </c>
      <c r="K19" s="56"/>
      <c r="L19" s="56"/>
    </row>
    <row r="20" spans="1:12" x14ac:dyDescent="0.3">
      <c r="A20" s="68" t="s">
        <v>275</v>
      </c>
      <c r="B20" s="82" t="s">
        <v>290</v>
      </c>
      <c r="C20" s="86">
        <v>3</v>
      </c>
      <c r="D20" s="68">
        <f t="shared" si="4"/>
        <v>9</v>
      </c>
      <c r="E20" s="67">
        <v>1</v>
      </c>
      <c r="F20" s="68">
        <f>'eQA Ergebnis I'!F15</f>
        <v>9</v>
      </c>
      <c r="G20" s="69">
        <f t="shared" si="1"/>
        <v>1</v>
      </c>
      <c r="H20" s="69">
        <f t="shared" si="5"/>
        <v>0</v>
      </c>
      <c r="I20" s="76"/>
      <c r="J20" s="70">
        <f t="shared" si="3"/>
        <v>1</v>
      </c>
      <c r="K20" s="56"/>
      <c r="L20" s="56"/>
    </row>
    <row r="21" spans="1:12" x14ac:dyDescent="0.3">
      <c r="A21" s="68" t="s">
        <v>276</v>
      </c>
      <c r="B21" s="82" t="s">
        <v>291</v>
      </c>
      <c r="C21" s="86">
        <v>5</v>
      </c>
      <c r="D21" s="68">
        <f t="shared" si="4"/>
        <v>15</v>
      </c>
      <c r="E21" s="67">
        <v>1</v>
      </c>
      <c r="F21" s="68">
        <f>'eQA Ergebnis I'!F16</f>
        <v>15</v>
      </c>
      <c r="G21" s="69">
        <f t="shared" si="1"/>
        <v>1</v>
      </c>
      <c r="H21" s="69">
        <f>E21-G21</f>
        <v>0</v>
      </c>
      <c r="I21" s="76"/>
      <c r="J21" s="70">
        <f t="shared" si="3"/>
        <v>1</v>
      </c>
      <c r="K21" s="56"/>
      <c r="L21" s="56"/>
    </row>
    <row r="22" spans="1:12" x14ac:dyDescent="0.3">
      <c r="A22" s="68" t="s">
        <v>277</v>
      </c>
      <c r="B22" s="82" t="s">
        <v>292</v>
      </c>
      <c r="C22" s="86">
        <v>3</v>
      </c>
      <c r="D22" s="68">
        <f t="shared" si="4"/>
        <v>9</v>
      </c>
      <c r="E22" s="67">
        <v>1</v>
      </c>
      <c r="F22" s="68">
        <f>'eQA Ergebnis I'!F17</f>
        <v>9</v>
      </c>
      <c r="G22" s="69">
        <f t="shared" si="1"/>
        <v>1</v>
      </c>
      <c r="H22" s="69">
        <f t="shared" si="5"/>
        <v>0</v>
      </c>
      <c r="I22" s="51"/>
      <c r="J22" s="70"/>
      <c r="K22" s="56"/>
      <c r="L22" s="56"/>
    </row>
    <row r="23" spans="1:12" ht="15" thickBot="1" x14ac:dyDescent="0.35">
      <c r="A23" s="72"/>
      <c r="B23" s="94" t="s">
        <v>315</v>
      </c>
      <c r="C23" s="98">
        <f>SUM(C19:C22)</f>
        <v>16</v>
      </c>
      <c r="D23" s="95">
        <f>SUM(D19:D22)</f>
        <v>48</v>
      </c>
      <c r="E23" s="96">
        <v>1</v>
      </c>
      <c r="F23" s="95">
        <f>SUM(F19:F22)</f>
        <v>48</v>
      </c>
      <c r="G23" s="97">
        <f>F23/D23</f>
        <v>1</v>
      </c>
      <c r="H23" s="97">
        <f t="shared" si="5"/>
        <v>0</v>
      </c>
      <c r="I23" s="77"/>
      <c r="J23" s="65">
        <f t="shared" si="3"/>
        <v>1</v>
      </c>
      <c r="K23" s="56"/>
      <c r="L23" s="56"/>
    </row>
    <row r="24" spans="1:12" ht="15" thickTop="1" x14ac:dyDescent="0.3">
      <c r="A24" s="53"/>
      <c r="B24" s="54"/>
      <c r="C24" s="53"/>
      <c r="D24" s="53"/>
      <c r="E24" s="52"/>
      <c r="F24" s="53"/>
      <c r="G24" s="55"/>
      <c r="H24" s="55"/>
      <c r="I24" s="51"/>
      <c r="J24" s="65"/>
      <c r="K24" s="56"/>
      <c r="L24" s="56"/>
    </row>
    <row r="25" spans="1:12" s="47" customFormat="1" ht="18" x14ac:dyDescent="0.35">
      <c r="A25" s="73" t="s">
        <v>4</v>
      </c>
      <c r="B25" s="73" t="s">
        <v>317</v>
      </c>
      <c r="C25" s="73" t="s">
        <v>76</v>
      </c>
      <c r="D25" s="73" t="s">
        <v>8</v>
      </c>
      <c r="E25" s="74">
        <v>1</v>
      </c>
      <c r="F25" s="73" t="s">
        <v>7</v>
      </c>
      <c r="G25" s="75" t="s">
        <v>270</v>
      </c>
      <c r="H25" s="75" t="s">
        <v>271</v>
      </c>
      <c r="I25" s="78"/>
      <c r="J25" s="73"/>
      <c r="K25" s="56"/>
      <c r="L25" s="56"/>
    </row>
    <row r="26" spans="1:12" x14ac:dyDescent="0.3">
      <c r="A26" s="68" t="s">
        <v>278</v>
      </c>
      <c r="B26" s="82" t="s">
        <v>293</v>
      </c>
      <c r="C26" s="86">
        <v>6</v>
      </c>
      <c r="D26" s="68">
        <f t="shared" ref="D26:D28" si="6">C26*3</f>
        <v>18</v>
      </c>
      <c r="E26" s="67">
        <v>1</v>
      </c>
      <c r="F26" s="68">
        <f>'eQA Ergebnis I'!F18</f>
        <v>15</v>
      </c>
      <c r="G26" s="69">
        <f t="shared" ref="G26:G28" si="7">F26/D26</f>
        <v>0.83333333333333337</v>
      </c>
      <c r="H26" s="69">
        <f t="shared" ref="H26:H29" si="8">E26-G26</f>
        <v>0.16666666666666663</v>
      </c>
      <c r="I26" s="76"/>
      <c r="J26" s="70">
        <f t="shared" ref="J26:J29" si="9">F26/D26</f>
        <v>0.83333333333333337</v>
      </c>
      <c r="K26" s="56"/>
      <c r="L26" s="56"/>
    </row>
    <row r="27" spans="1:12" x14ac:dyDescent="0.3">
      <c r="A27" s="68" t="s">
        <v>279</v>
      </c>
      <c r="B27" s="82" t="s">
        <v>294</v>
      </c>
      <c r="C27" s="86">
        <v>6</v>
      </c>
      <c r="D27" s="68">
        <f t="shared" si="6"/>
        <v>18</v>
      </c>
      <c r="E27" s="67">
        <v>1</v>
      </c>
      <c r="F27" s="68">
        <f>'eQA Ergebnis I'!F19</f>
        <v>15</v>
      </c>
      <c r="G27" s="69">
        <f t="shared" si="7"/>
        <v>0.83333333333333337</v>
      </c>
      <c r="H27" s="69">
        <f t="shared" si="8"/>
        <v>0.16666666666666663</v>
      </c>
      <c r="I27" s="76"/>
      <c r="J27" s="70">
        <f t="shared" si="9"/>
        <v>0.83333333333333337</v>
      </c>
      <c r="K27" s="56"/>
      <c r="L27" s="56"/>
    </row>
    <row r="28" spans="1:12" x14ac:dyDescent="0.3">
      <c r="A28" s="68" t="s">
        <v>280</v>
      </c>
      <c r="B28" s="83" t="s">
        <v>318</v>
      </c>
      <c r="C28" s="86">
        <v>2</v>
      </c>
      <c r="D28" s="68">
        <f t="shared" si="6"/>
        <v>6</v>
      </c>
      <c r="E28" s="67">
        <v>1</v>
      </c>
      <c r="F28" s="68">
        <f>'eQA Ergebnis I'!F20</f>
        <v>5</v>
      </c>
      <c r="G28" s="69">
        <f t="shared" si="7"/>
        <v>0.83333333333333337</v>
      </c>
      <c r="H28" s="69">
        <f t="shared" si="8"/>
        <v>0.16666666666666663</v>
      </c>
      <c r="I28" s="76"/>
      <c r="J28" s="70">
        <f t="shared" si="9"/>
        <v>0.83333333333333337</v>
      </c>
      <c r="K28" s="56"/>
      <c r="L28" s="56"/>
    </row>
    <row r="29" spans="1:12" ht="15" thickBot="1" x14ac:dyDescent="0.35">
      <c r="A29" s="72"/>
      <c r="B29" s="94" t="s">
        <v>317</v>
      </c>
      <c r="C29" s="98">
        <f>SUM(C26:C28)</f>
        <v>14</v>
      </c>
      <c r="D29" s="95">
        <f>SUM(D26:D28)</f>
        <v>42</v>
      </c>
      <c r="E29" s="96">
        <v>1</v>
      </c>
      <c r="F29" s="95">
        <f>SUM(F26:F28)</f>
        <v>35</v>
      </c>
      <c r="G29" s="97">
        <f>F29/D29</f>
        <v>0.83333333333333337</v>
      </c>
      <c r="H29" s="97">
        <f t="shared" si="8"/>
        <v>0.16666666666666663</v>
      </c>
      <c r="I29" s="77"/>
      <c r="J29" s="65">
        <f t="shared" si="9"/>
        <v>0.83333333333333337</v>
      </c>
      <c r="K29" s="51"/>
      <c r="L29" s="51"/>
    </row>
    <row r="30" spans="1:12" ht="15" thickTop="1" x14ac:dyDescent="0.3">
      <c r="A30" s="53"/>
      <c r="B30" s="51"/>
      <c r="C30" s="51"/>
      <c r="D30" s="51"/>
      <c r="E30" s="51"/>
      <c r="F30" s="51"/>
      <c r="G30" s="51"/>
      <c r="H30" s="51"/>
      <c r="I30" s="51"/>
      <c r="J30" s="65"/>
      <c r="K30" s="51"/>
      <c r="L30" s="51"/>
    </row>
    <row r="31" spans="1:12" ht="18.600000000000001" thickBot="1" x14ac:dyDescent="0.4">
      <c r="A31" s="71"/>
      <c r="B31" s="58" t="s">
        <v>3</v>
      </c>
      <c r="C31" s="88">
        <f>C10+C16+C23+C29</f>
        <v>52</v>
      </c>
      <c r="D31" s="59">
        <f>D10+D16+D23+D29</f>
        <v>156</v>
      </c>
      <c r="E31" s="59"/>
      <c r="F31" s="59">
        <f>F10+F16+F23+F29</f>
        <v>139</v>
      </c>
      <c r="G31" s="60">
        <f>F31/D31</f>
        <v>0.89102564102564108</v>
      </c>
      <c r="H31" s="60">
        <f>100%-G31</f>
        <v>0.10897435897435892</v>
      </c>
      <c r="I31" s="57"/>
      <c r="J31" s="65">
        <f t="shared" si="3"/>
        <v>0.89102564102564108</v>
      </c>
      <c r="K31" s="51"/>
      <c r="L31" s="51"/>
    </row>
    <row r="32" spans="1:12" ht="15" customHeight="1" x14ac:dyDescent="0.3">
      <c r="A32" s="53"/>
      <c r="B32" s="51"/>
      <c r="C32" s="51"/>
      <c r="D32" s="51"/>
      <c r="E32" s="51"/>
      <c r="F32" s="51"/>
      <c r="G32" s="51"/>
      <c r="H32" s="51"/>
      <c r="I32" s="51"/>
      <c r="J32" s="53"/>
      <c r="K32" s="51"/>
      <c r="L32" s="51"/>
    </row>
    <row r="33" spans="1:12" ht="16.8" customHeight="1" x14ac:dyDescent="0.3">
      <c r="A33" s="53"/>
      <c r="B33" s="51"/>
      <c r="C33" s="51"/>
      <c r="D33" s="51"/>
      <c r="E33" s="51"/>
      <c r="F33" s="51"/>
      <c r="G33" s="51"/>
      <c r="H33" s="51"/>
      <c r="I33" s="51"/>
      <c r="J33" s="53"/>
    </row>
    <row r="34" spans="1:12" s="4" customFormat="1" ht="16.8" customHeight="1" x14ac:dyDescent="0.3">
      <c r="A34" s="53"/>
      <c r="B34" s="51"/>
      <c r="C34" s="51"/>
      <c r="D34" s="51"/>
      <c r="E34" s="48" t="s">
        <v>9</v>
      </c>
      <c r="F34" s="49"/>
      <c r="G34" s="50"/>
      <c r="H34"/>
      <c r="I34" s="51"/>
      <c r="J34" s="53"/>
      <c r="K34"/>
      <c r="L34"/>
    </row>
    <row r="35" spans="1:12" s="4" customFormat="1" ht="16.8" customHeight="1" x14ac:dyDescent="0.3">
      <c r="A35" s="53"/>
      <c r="B35" s="51"/>
      <c r="C35" s="51"/>
      <c r="D35" s="51"/>
      <c r="E35" s="51"/>
      <c r="F35" s="51"/>
      <c r="G35" s="51"/>
      <c r="H35" s="51"/>
      <c r="I35" s="51"/>
      <c r="J35" s="53"/>
      <c r="K35"/>
      <c r="L35"/>
    </row>
    <row r="36" spans="1:12" s="4" customFormat="1" ht="16.8" customHeight="1" x14ac:dyDescent="0.3">
      <c r="A36" s="1"/>
      <c r="B36"/>
      <c r="C36"/>
      <c r="D36"/>
      <c r="E36"/>
      <c r="F36"/>
      <c r="G36"/>
      <c r="H36"/>
      <c r="I36"/>
      <c r="J36" s="1"/>
      <c r="K36"/>
      <c r="L36"/>
    </row>
    <row r="37" spans="1:12" s="4" customFormat="1" ht="16.8" customHeight="1" x14ac:dyDescent="0.3">
      <c r="A37" s="1"/>
      <c r="B37"/>
      <c r="C37"/>
      <c r="D37"/>
      <c r="E37"/>
      <c r="F37"/>
      <c r="G37"/>
      <c r="H37"/>
      <c r="I37"/>
      <c r="J37" s="1"/>
    </row>
    <row r="38" spans="1:12" s="4" customFormat="1" ht="16.8" customHeight="1" x14ac:dyDescent="0.3">
      <c r="A38" s="1"/>
      <c r="B38"/>
      <c r="C38"/>
      <c r="D38"/>
      <c r="E38"/>
      <c r="F38"/>
      <c r="G38"/>
      <c r="H38"/>
      <c r="I38"/>
      <c r="J38" s="1"/>
    </row>
    <row r="39" spans="1:12" x14ac:dyDescent="0.3">
      <c r="K39" s="4"/>
      <c r="L39" s="4"/>
    </row>
    <row r="40" spans="1:12" x14ac:dyDescent="0.3">
      <c r="H40" s="4"/>
      <c r="I40" s="4"/>
      <c r="K40" s="4"/>
      <c r="L40" s="4"/>
    </row>
    <row r="41" spans="1:12" x14ac:dyDescent="0.3">
      <c r="H41" s="4"/>
      <c r="I41" s="4"/>
      <c r="K41" s="4"/>
      <c r="L41" s="4"/>
    </row>
    <row r="42" spans="1:12" x14ac:dyDescent="0.3">
      <c r="H42" s="4"/>
      <c r="I42" s="4"/>
    </row>
    <row r="43" spans="1:12" x14ac:dyDescent="0.3">
      <c r="H43" s="4"/>
      <c r="I43" s="4"/>
    </row>
    <row r="44" spans="1:12" x14ac:dyDescent="0.3">
      <c r="H44" s="4"/>
      <c r="I44" s="4"/>
    </row>
  </sheetData>
  <mergeCells count="1">
    <mergeCell ref="F3:G3"/>
  </mergeCells>
  <phoneticPr fontId="10" type="noConversion"/>
  <conditionalFormatting sqref="J16">
    <cfRule type="iconSet" priority="3">
      <iconSet iconSet="4TrafficLights" showValue="0">
        <cfvo type="percent" val="0"/>
        <cfvo type="num" val="0.5"/>
        <cfvo type="num" val="0.75"/>
        <cfvo type="num" val="0.9"/>
      </iconSet>
    </cfRule>
  </conditionalFormatting>
  <conditionalFormatting sqref="J23 K20:L20">
    <cfRule type="iconSet" priority="2">
      <iconSet iconSet="4TrafficLights" showValue="0">
        <cfvo type="percent" val="0"/>
        <cfvo type="num" val="0.5"/>
        <cfvo type="num" val="0.75"/>
        <cfvo type="num" val="0.9"/>
      </iconSet>
    </cfRule>
  </conditionalFormatting>
  <conditionalFormatting sqref="J26:J28 J5:L7 J17 J24 J13:J15 J19:J22 K8:L19 J30:J31 K21:L28 J8:J11">
    <cfRule type="iconSet" priority="11">
      <iconSet iconSet="4TrafficLights" showValue="0">
        <cfvo type="percent" val="0"/>
        <cfvo type="num" val="0.5"/>
        <cfvo type="num" val="0.75"/>
        <cfvo type="num" val="0.9"/>
      </iconSet>
    </cfRule>
  </conditionalFormatting>
  <conditionalFormatting sqref="J29">
    <cfRule type="iconSet" priority="1">
      <iconSet iconSet="4TrafficLights" showValue="0">
        <cfvo type="percent" val="0"/>
        <cfvo type="num" val="0.5"/>
        <cfvo type="num" val="0.75"/>
        <cfvo type="num" val="0.9"/>
      </iconSet>
    </cfRule>
  </conditionalFormatting>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8A583-0421-400B-9595-479C1FF0D97E}">
  <dimension ref="A1"/>
  <sheetViews>
    <sheetView workbookViewId="0">
      <selection activeCell="P12" sqref="P12"/>
    </sheetView>
  </sheetViews>
  <sheetFormatPr baseColWidth="10" defaultRowHeight="14.4" x14ac:dyDescent="0.3"/>
  <sheetData/>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2"/>
  <sheetViews>
    <sheetView workbookViewId="0">
      <selection activeCell="B11" sqref="B11"/>
    </sheetView>
  </sheetViews>
  <sheetFormatPr baseColWidth="10" defaultRowHeight="14.4" x14ac:dyDescent="0.3"/>
  <cols>
    <col min="1" max="1" width="15" customWidth="1"/>
    <col min="2" max="2" width="46.21875" customWidth="1"/>
    <col min="3" max="4" width="11.44140625" customWidth="1"/>
    <col min="5" max="5" width="10.6640625" customWidth="1"/>
    <col min="6" max="6" width="11.44140625" customWidth="1"/>
    <col min="7" max="7" width="11" customWidth="1"/>
    <col min="8" max="8" width="2.6640625" customWidth="1"/>
  </cols>
  <sheetData>
    <row r="1" spans="1:18" ht="57.6" customHeight="1" x14ac:dyDescent="0.3">
      <c r="A1" s="12" t="s">
        <v>2</v>
      </c>
      <c r="B1" s="7"/>
      <c r="C1" s="12"/>
      <c r="D1" s="7"/>
      <c r="E1" s="7"/>
      <c r="F1" s="7"/>
      <c r="G1" s="7"/>
      <c r="H1" s="7"/>
      <c r="I1" s="7"/>
      <c r="J1" s="7"/>
      <c r="K1" s="7"/>
      <c r="L1" s="7"/>
      <c r="M1" s="7"/>
      <c r="N1" s="7"/>
      <c r="O1" s="7"/>
      <c r="P1" s="7"/>
      <c r="Q1" s="7"/>
      <c r="R1" s="7"/>
    </row>
    <row r="4" spans="1:18" ht="15" customHeight="1" x14ac:dyDescent="0.3"/>
    <row r="5" spans="1:18" x14ac:dyDescent="0.3">
      <c r="C5" s="44" t="s">
        <v>27</v>
      </c>
      <c r="D5" s="44" t="s">
        <v>267</v>
      </c>
      <c r="E5" s="44" t="s">
        <v>266</v>
      </c>
      <c r="F5" s="44" t="s">
        <v>268</v>
      </c>
      <c r="G5" s="44" t="s">
        <v>269</v>
      </c>
    </row>
    <row r="6" spans="1:18" x14ac:dyDescent="0.3">
      <c r="A6" s="118" t="s">
        <v>313</v>
      </c>
      <c r="B6" s="82" t="s">
        <v>281</v>
      </c>
      <c r="C6" s="86">
        <v>3</v>
      </c>
      <c r="D6" s="63">
        <f>C6*3</f>
        <v>9</v>
      </c>
      <c r="E6" s="46">
        <v>1</v>
      </c>
      <c r="F6" s="40">
        <f>'Domain II'!S37</f>
        <v>9</v>
      </c>
      <c r="G6" s="43">
        <f>F6/D6</f>
        <v>1</v>
      </c>
    </row>
    <row r="7" spans="1:18" s="4" customFormat="1" x14ac:dyDescent="0.3">
      <c r="A7" s="118"/>
      <c r="B7" s="82" t="s">
        <v>282</v>
      </c>
      <c r="C7" s="87">
        <v>3</v>
      </c>
      <c r="D7" s="63">
        <f t="shared" ref="D7:D20" si="0">C7*3</f>
        <v>9</v>
      </c>
      <c r="E7" s="46">
        <v>1</v>
      </c>
      <c r="F7" s="1">
        <f>'Domain II'!S39</f>
        <v>7</v>
      </c>
      <c r="G7" s="43">
        <f t="shared" ref="G7:G20" si="1">F7/D7</f>
        <v>0.77777777777777779</v>
      </c>
    </row>
    <row r="8" spans="1:18" s="4" customFormat="1" x14ac:dyDescent="0.3">
      <c r="A8" s="118"/>
      <c r="B8" s="82" t="s">
        <v>283</v>
      </c>
      <c r="C8" s="87">
        <v>2</v>
      </c>
      <c r="D8" s="63">
        <f t="shared" si="0"/>
        <v>6</v>
      </c>
      <c r="E8" s="46">
        <v>1</v>
      </c>
      <c r="F8" s="1">
        <f>'Domain II'!S41</f>
        <v>5</v>
      </c>
      <c r="G8" s="43">
        <f t="shared" si="1"/>
        <v>0.83333333333333337</v>
      </c>
    </row>
    <row r="9" spans="1:18" s="4" customFormat="1" x14ac:dyDescent="0.3">
      <c r="A9" s="118"/>
      <c r="B9" s="82" t="s">
        <v>284</v>
      </c>
      <c r="C9" s="87">
        <v>3</v>
      </c>
      <c r="D9" s="63">
        <f t="shared" si="0"/>
        <v>9</v>
      </c>
      <c r="E9" s="46">
        <v>1</v>
      </c>
      <c r="F9" s="1">
        <f>'Domain II'!S43</f>
        <v>7</v>
      </c>
      <c r="G9" s="43">
        <f t="shared" si="1"/>
        <v>0.77777777777777779</v>
      </c>
    </row>
    <row r="10" spans="1:18" s="4" customFormat="1" x14ac:dyDescent="0.3">
      <c r="A10" s="118"/>
      <c r="B10" s="82" t="s">
        <v>285</v>
      </c>
      <c r="C10" s="87">
        <v>2</v>
      </c>
      <c r="D10" s="63">
        <f t="shared" si="0"/>
        <v>6</v>
      </c>
      <c r="E10" s="46">
        <v>1</v>
      </c>
      <c r="F10" s="1">
        <f>'Domain II'!S45</f>
        <v>3</v>
      </c>
      <c r="G10" s="43">
        <f t="shared" si="1"/>
        <v>0.5</v>
      </c>
    </row>
    <row r="11" spans="1:18" s="4" customFormat="1" x14ac:dyDescent="0.3">
      <c r="A11" s="118" t="s">
        <v>314</v>
      </c>
      <c r="B11" s="82" t="s">
        <v>286</v>
      </c>
      <c r="C11" s="87">
        <v>3</v>
      </c>
      <c r="D11" s="63">
        <f t="shared" si="0"/>
        <v>9</v>
      </c>
      <c r="E11" s="46">
        <v>1</v>
      </c>
      <c r="F11" s="1">
        <f>'Domain III'!S36</f>
        <v>8</v>
      </c>
      <c r="G11" s="43">
        <f t="shared" si="1"/>
        <v>0.88888888888888884</v>
      </c>
    </row>
    <row r="12" spans="1:18" x14ac:dyDescent="0.3">
      <c r="A12" s="118"/>
      <c r="B12" s="82" t="s">
        <v>287</v>
      </c>
      <c r="C12" s="86">
        <v>2</v>
      </c>
      <c r="D12" s="63">
        <f t="shared" si="0"/>
        <v>6</v>
      </c>
      <c r="E12" s="46">
        <v>1</v>
      </c>
      <c r="F12" s="40">
        <f>'Domain III'!S38</f>
        <v>5</v>
      </c>
      <c r="G12" s="43">
        <f t="shared" si="1"/>
        <v>0.83333333333333337</v>
      </c>
    </row>
    <row r="13" spans="1:18" x14ac:dyDescent="0.3">
      <c r="A13" s="118"/>
      <c r="B13" s="82" t="s">
        <v>288</v>
      </c>
      <c r="C13" s="86">
        <v>4</v>
      </c>
      <c r="D13" s="63">
        <f t="shared" si="0"/>
        <v>12</v>
      </c>
      <c r="E13" s="46">
        <v>1</v>
      </c>
      <c r="F13" s="40">
        <f>'Domain III'!S40</f>
        <v>12</v>
      </c>
      <c r="G13" s="43">
        <f t="shared" si="1"/>
        <v>1</v>
      </c>
    </row>
    <row r="14" spans="1:18" x14ac:dyDescent="0.3">
      <c r="A14" s="119" t="s">
        <v>315</v>
      </c>
      <c r="B14" s="82" t="s">
        <v>289</v>
      </c>
      <c r="C14" s="86">
        <v>5</v>
      </c>
      <c r="D14" s="63">
        <f t="shared" si="0"/>
        <v>15</v>
      </c>
      <c r="E14" s="46">
        <v>1</v>
      </c>
      <c r="F14" s="1">
        <f>'Domain IV'!S39</f>
        <v>15</v>
      </c>
      <c r="G14" s="43">
        <f t="shared" si="1"/>
        <v>1</v>
      </c>
    </row>
    <row r="15" spans="1:18" x14ac:dyDescent="0.3">
      <c r="A15" s="120"/>
      <c r="B15" s="82" t="s">
        <v>290</v>
      </c>
      <c r="C15" s="86">
        <v>3</v>
      </c>
      <c r="D15" s="63">
        <f t="shared" si="0"/>
        <v>9</v>
      </c>
      <c r="E15" s="46">
        <v>1</v>
      </c>
      <c r="F15" s="1">
        <f>'Domain IV'!S41</f>
        <v>9</v>
      </c>
      <c r="G15" s="43">
        <f t="shared" si="1"/>
        <v>1</v>
      </c>
    </row>
    <row r="16" spans="1:18" x14ac:dyDescent="0.3">
      <c r="A16" s="120"/>
      <c r="B16" s="82" t="s">
        <v>291</v>
      </c>
      <c r="C16" s="86">
        <v>5</v>
      </c>
      <c r="D16" s="63">
        <f t="shared" si="0"/>
        <v>15</v>
      </c>
      <c r="E16" s="46">
        <v>1</v>
      </c>
      <c r="F16" s="1">
        <f>'Domain IV'!S43</f>
        <v>15</v>
      </c>
      <c r="G16" s="43">
        <f t="shared" si="1"/>
        <v>1</v>
      </c>
    </row>
    <row r="17" spans="1:7" x14ac:dyDescent="0.3">
      <c r="A17" s="121"/>
      <c r="B17" s="82" t="s">
        <v>292</v>
      </c>
      <c r="C17" s="86">
        <v>3</v>
      </c>
      <c r="D17" s="63">
        <f t="shared" si="0"/>
        <v>9</v>
      </c>
      <c r="E17" s="46">
        <v>1</v>
      </c>
      <c r="F17" s="1">
        <f>'Domain IV'!S45</f>
        <v>9</v>
      </c>
      <c r="G17" s="43">
        <f t="shared" si="1"/>
        <v>1</v>
      </c>
    </row>
    <row r="18" spans="1:7" x14ac:dyDescent="0.3">
      <c r="A18" s="118" t="s">
        <v>316</v>
      </c>
      <c r="B18" s="82" t="s">
        <v>293</v>
      </c>
      <c r="C18" s="86">
        <v>6</v>
      </c>
      <c r="D18" s="63">
        <f t="shared" si="0"/>
        <v>18</v>
      </c>
      <c r="E18" s="46">
        <v>1</v>
      </c>
      <c r="F18" s="40">
        <f>'Domain V'!T44</f>
        <v>15</v>
      </c>
      <c r="G18" s="43">
        <f t="shared" si="1"/>
        <v>0.83333333333333337</v>
      </c>
    </row>
    <row r="19" spans="1:7" x14ac:dyDescent="0.3">
      <c r="A19" s="118"/>
      <c r="B19" s="82" t="s">
        <v>294</v>
      </c>
      <c r="C19" s="86">
        <v>6</v>
      </c>
      <c r="D19" s="63">
        <f t="shared" si="0"/>
        <v>18</v>
      </c>
      <c r="E19" s="46">
        <v>1</v>
      </c>
      <c r="F19" s="40">
        <f>'Domain V'!T46</f>
        <v>15</v>
      </c>
      <c r="G19" s="43">
        <f t="shared" si="1"/>
        <v>0.83333333333333337</v>
      </c>
    </row>
    <row r="20" spans="1:7" x14ac:dyDescent="0.3">
      <c r="A20" s="118"/>
      <c r="B20" s="83" t="s">
        <v>295</v>
      </c>
      <c r="C20" s="86">
        <v>2</v>
      </c>
      <c r="D20" s="63">
        <f t="shared" si="0"/>
        <v>6</v>
      </c>
      <c r="E20" s="46">
        <v>1</v>
      </c>
      <c r="F20" s="40">
        <f>'Domain V'!T48</f>
        <v>5</v>
      </c>
      <c r="G20" s="43">
        <f t="shared" si="1"/>
        <v>0.83333333333333337</v>
      </c>
    </row>
    <row r="21" spans="1:7" ht="15" thickBot="1" x14ac:dyDescent="0.35">
      <c r="C21" s="41">
        <f>SUM(C6:C20)</f>
        <v>52</v>
      </c>
      <c r="D21" s="42">
        <f>SUM(D6:D20)</f>
        <v>156</v>
      </c>
      <c r="F21" s="42">
        <f>SUM(F6:F20)</f>
        <v>139</v>
      </c>
      <c r="G21" s="45">
        <f>F21/D21</f>
        <v>0.89102564102564108</v>
      </c>
    </row>
    <row r="22" spans="1:7" ht="15" thickTop="1" x14ac:dyDescent="0.3"/>
  </sheetData>
  <mergeCells count="4">
    <mergeCell ref="A6:A10"/>
    <mergeCell ref="A11:A13"/>
    <mergeCell ref="A14:A17"/>
    <mergeCell ref="A18:A20"/>
  </mergeCells>
  <phoneticPr fontId="10" type="noConversion"/>
  <pageMargins left="0.70866141732283472" right="0.70866141732283472" top="0.78740157480314965" bottom="0.78740157480314965" header="0.31496062992125984" footer="0.31496062992125984"/>
  <pageSetup paperSize="9" scale="61" orientation="landscape" horizontalDpi="4294967293" verticalDpi="0" r:id="rId1"/>
  <headerFooter>
    <oddHeader>&amp;LVertraulich&amp;Cexternes Quality Assessment DIIR Standard Nr. 3</oddHeader>
    <oddFooter>&amp;L&amp;"-,Fett"Internal Audit Services - Marc W. Theuerkauf&amp;C&amp;D&amp;RSeite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46"/>
  <sheetViews>
    <sheetView zoomScale="60" zoomScaleNormal="60" workbookViewId="0">
      <pane xSplit="4" ySplit="2" topLeftCell="E7" activePane="bottomRight" state="frozen"/>
      <selection pane="topRight" activeCell="E1" sqref="E1"/>
      <selection pane="bottomLeft" activeCell="A3" sqref="A3"/>
      <selection pane="bottomRight" activeCell="E7" sqref="E7"/>
    </sheetView>
  </sheetViews>
  <sheetFormatPr baseColWidth="10" defaultRowHeight="15.6" x14ac:dyDescent="0.3"/>
  <cols>
    <col min="1" max="1" width="7.44140625" style="16" customWidth="1"/>
    <col min="2" max="2" width="31.5546875" style="2" customWidth="1"/>
    <col min="3" max="3" width="54.6640625" style="11" customWidth="1"/>
    <col min="4" max="4" width="1.5546875" style="11" customWidth="1"/>
    <col min="5" max="5" width="93.44140625" style="11" customWidth="1"/>
    <col min="6" max="6" width="2.33203125" style="11" customWidth="1"/>
    <col min="7" max="7" width="11.5546875" style="5"/>
    <col min="8" max="14" width="11.5546875" style="3"/>
    <col min="15" max="15" width="11.44140625" style="3" customWidth="1"/>
    <col min="16" max="16" width="0.88671875" style="3" customWidth="1"/>
    <col min="17" max="17" width="17.88671875" style="3" customWidth="1"/>
    <col min="18" max="18" width="1.77734375" style="3" customWidth="1"/>
    <col min="19" max="19" width="17.6640625" style="17" customWidth="1"/>
    <col min="20" max="20" width="41.44140625" style="3" customWidth="1"/>
    <col min="21" max="21" width="14.5546875" style="3" customWidth="1"/>
    <col min="22" max="22" width="23.44140625" style="11" customWidth="1"/>
    <col min="23" max="23" width="24.5546875" style="11" customWidth="1"/>
    <col min="24" max="24" width="37.44140625" style="3" customWidth="1"/>
    <col min="25" max="25" width="52" style="3" customWidth="1"/>
    <col min="26" max="16384" width="11.5546875" style="3"/>
  </cols>
  <sheetData>
    <row r="1" spans="1:25" s="6" customFormat="1" ht="54" customHeight="1" x14ac:dyDescent="0.35">
      <c r="A1" s="12" t="s">
        <v>70</v>
      </c>
      <c r="B1" s="12"/>
      <c r="C1" s="12"/>
      <c r="D1" s="12"/>
      <c r="E1" s="12"/>
      <c r="F1" s="12"/>
      <c r="G1" s="12"/>
      <c r="H1" s="12"/>
      <c r="I1" s="12"/>
      <c r="J1" s="12"/>
      <c r="K1" s="12"/>
      <c r="L1" s="12"/>
      <c r="M1" s="12"/>
      <c r="N1" s="12"/>
      <c r="O1" s="12"/>
      <c r="P1" s="12"/>
      <c r="Q1" s="12"/>
      <c r="R1" s="12"/>
      <c r="S1" s="12"/>
      <c r="T1" s="12"/>
      <c r="U1" s="12"/>
      <c r="V1" s="132"/>
      <c r="W1" s="132"/>
      <c r="X1" s="132"/>
      <c r="Y1" s="132"/>
    </row>
    <row r="2" spans="1:25" s="21" customFormat="1" ht="43.8" customHeight="1" x14ac:dyDescent="0.3">
      <c r="A2" s="18" t="s">
        <v>4</v>
      </c>
      <c r="B2" s="19" t="s">
        <v>298</v>
      </c>
      <c r="C2" s="20"/>
      <c r="D2" s="20"/>
      <c r="E2" s="20" t="s">
        <v>357</v>
      </c>
      <c r="F2" s="20"/>
      <c r="G2" s="134" t="s">
        <v>26</v>
      </c>
      <c r="H2" s="134"/>
      <c r="I2" s="134"/>
      <c r="J2" s="134"/>
      <c r="K2" s="134"/>
      <c r="L2" s="134"/>
      <c r="M2" s="134"/>
      <c r="N2" s="134"/>
      <c r="O2" s="134"/>
      <c r="P2" s="19"/>
      <c r="Q2" s="20" t="s">
        <v>297</v>
      </c>
      <c r="R2" s="19"/>
      <c r="S2" s="20" t="s">
        <v>296</v>
      </c>
      <c r="T2" s="19" t="s">
        <v>5</v>
      </c>
      <c r="U2" s="19" t="s">
        <v>6</v>
      </c>
      <c r="V2" s="20" t="s">
        <v>16</v>
      </c>
      <c r="W2" s="20" t="s">
        <v>17</v>
      </c>
      <c r="X2" s="19" t="s">
        <v>0</v>
      </c>
      <c r="Y2" s="19" t="s">
        <v>18</v>
      </c>
    </row>
    <row r="3" spans="1:25" s="14" customFormat="1" ht="52.2" customHeight="1" x14ac:dyDescent="0.35">
      <c r="A3" s="22" t="s">
        <v>69</v>
      </c>
      <c r="B3" s="23" t="s">
        <v>22</v>
      </c>
      <c r="C3" s="133" t="s">
        <v>24</v>
      </c>
      <c r="D3" s="133"/>
      <c r="E3" s="133"/>
      <c r="F3" s="24"/>
      <c r="G3" s="133"/>
      <c r="H3" s="133"/>
      <c r="I3" s="133"/>
      <c r="J3" s="133"/>
      <c r="K3" s="133"/>
      <c r="L3" s="133"/>
      <c r="M3" s="133"/>
      <c r="N3" s="133"/>
      <c r="O3" s="133"/>
      <c r="P3" s="13"/>
      <c r="Q3" s="13"/>
      <c r="R3" s="13"/>
      <c r="S3" s="23"/>
      <c r="T3" s="13"/>
      <c r="U3" s="13"/>
      <c r="V3" s="24"/>
      <c r="W3" s="24"/>
      <c r="X3" s="24"/>
      <c r="Y3" s="24"/>
    </row>
    <row r="4" spans="1:25" ht="241.8" customHeight="1" x14ac:dyDescent="0.3">
      <c r="A4" s="161" t="s">
        <v>71</v>
      </c>
      <c r="B4" s="147" t="s">
        <v>23</v>
      </c>
      <c r="C4" s="148"/>
      <c r="E4" s="38" t="s">
        <v>299</v>
      </c>
      <c r="G4" s="135" t="s">
        <v>25</v>
      </c>
      <c r="H4" s="136"/>
      <c r="I4" s="136"/>
      <c r="J4" s="136"/>
      <c r="K4" s="136"/>
      <c r="L4" s="136"/>
      <c r="M4" s="136"/>
      <c r="N4" s="136"/>
      <c r="O4" s="137"/>
      <c r="Q4" s="85"/>
      <c r="S4" s="127">
        <v>3</v>
      </c>
      <c r="T4" s="99"/>
      <c r="U4" s="99"/>
      <c r="V4" s="100"/>
      <c r="W4" s="100"/>
      <c r="X4" s="100"/>
      <c r="Y4" s="100" t="s">
        <v>380</v>
      </c>
    </row>
    <row r="5" spans="1:25" ht="81" customHeight="1" x14ac:dyDescent="0.3">
      <c r="A5" s="162"/>
      <c r="B5" s="151"/>
      <c r="C5" s="152"/>
      <c r="E5" s="83" t="s">
        <v>379</v>
      </c>
      <c r="G5" s="141"/>
      <c r="H5" s="142"/>
      <c r="I5" s="142"/>
      <c r="J5" s="142"/>
      <c r="K5" s="142"/>
      <c r="L5" s="142"/>
      <c r="M5" s="142"/>
      <c r="N5" s="142"/>
      <c r="O5" s="143"/>
      <c r="Q5" s="85"/>
      <c r="S5" s="127"/>
      <c r="T5" s="99"/>
      <c r="U5" s="99"/>
      <c r="V5" s="100"/>
      <c r="W5" s="100"/>
      <c r="X5" s="100"/>
      <c r="Y5" s="100" t="s">
        <v>381</v>
      </c>
    </row>
    <row r="6" spans="1:25" ht="206.4" customHeight="1" x14ac:dyDescent="0.3">
      <c r="A6" s="32" t="s">
        <v>72</v>
      </c>
      <c r="B6" s="124" t="s">
        <v>28</v>
      </c>
      <c r="C6" s="124"/>
      <c r="E6" s="31" t="s">
        <v>300</v>
      </c>
      <c r="G6" s="125" t="s">
        <v>382</v>
      </c>
      <c r="H6" s="125"/>
      <c r="I6" s="125"/>
      <c r="J6" s="125"/>
      <c r="K6" s="125"/>
      <c r="L6" s="125"/>
      <c r="M6" s="125"/>
      <c r="N6" s="125"/>
      <c r="O6" s="125"/>
      <c r="Q6" s="85"/>
      <c r="S6" s="33">
        <v>3</v>
      </c>
      <c r="T6" s="101"/>
      <c r="U6" s="101"/>
      <c r="V6" s="100"/>
      <c r="W6" s="100"/>
      <c r="X6" s="100"/>
      <c r="Y6" s="100" t="s">
        <v>383</v>
      </c>
    </row>
    <row r="7" spans="1:25" ht="139.80000000000001" customHeight="1" x14ac:dyDescent="0.3">
      <c r="A7" s="122" t="s">
        <v>73</v>
      </c>
      <c r="B7" s="124" t="s">
        <v>29</v>
      </c>
      <c r="C7" s="124"/>
      <c r="E7" s="31" t="s">
        <v>384</v>
      </c>
      <c r="G7" s="125" t="s">
        <v>30</v>
      </c>
      <c r="H7" s="125"/>
      <c r="I7" s="125"/>
      <c r="J7" s="125"/>
      <c r="K7" s="125"/>
      <c r="L7" s="125"/>
      <c r="M7" s="125"/>
      <c r="N7" s="125"/>
      <c r="O7" s="125"/>
      <c r="Q7" s="85"/>
      <c r="S7" s="127">
        <v>3</v>
      </c>
      <c r="T7" s="101"/>
      <c r="U7" s="101"/>
      <c r="V7" s="100"/>
      <c r="W7" s="100"/>
      <c r="X7" s="100"/>
      <c r="Y7" s="100"/>
    </row>
    <row r="8" spans="1:25" ht="195.6" customHeight="1" x14ac:dyDescent="0.3">
      <c r="A8" s="123"/>
      <c r="B8" s="124"/>
      <c r="C8" s="124"/>
      <c r="E8" s="31" t="s">
        <v>385</v>
      </c>
      <c r="G8" s="125"/>
      <c r="H8" s="125"/>
      <c r="I8" s="125"/>
      <c r="J8" s="125"/>
      <c r="K8" s="125"/>
      <c r="L8" s="125"/>
      <c r="M8" s="125"/>
      <c r="N8" s="125"/>
      <c r="O8" s="125"/>
      <c r="Q8" s="85"/>
      <c r="S8" s="127"/>
      <c r="T8" s="101"/>
      <c r="U8" s="101"/>
      <c r="V8" s="100"/>
      <c r="W8" s="100"/>
      <c r="X8" s="100"/>
      <c r="Y8" s="100"/>
    </row>
    <row r="9" spans="1:25" s="13" customFormat="1" ht="75.599999999999994" customHeight="1" x14ac:dyDescent="0.35">
      <c r="A9" s="22">
        <v>2</v>
      </c>
      <c r="B9" s="23" t="s">
        <v>31</v>
      </c>
      <c r="C9" s="133" t="s">
        <v>32</v>
      </c>
      <c r="D9" s="133"/>
      <c r="E9" s="133"/>
      <c r="F9" s="24"/>
      <c r="G9" s="133"/>
      <c r="H9" s="133"/>
      <c r="I9" s="133"/>
      <c r="J9" s="133"/>
      <c r="K9" s="133"/>
      <c r="L9" s="133"/>
      <c r="M9" s="133"/>
      <c r="N9" s="133"/>
      <c r="O9" s="133"/>
      <c r="S9" s="23"/>
      <c r="T9" s="15"/>
      <c r="U9" s="15"/>
      <c r="V9" s="24"/>
      <c r="W9" s="24"/>
      <c r="X9" s="24"/>
      <c r="Y9" s="24"/>
    </row>
    <row r="10" spans="1:25" ht="226.8" customHeight="1" x14ac:dyDescent="0.3">
      <c r="A10" s="32" t="s">
        <v>46</v>
      </c>
      <c r="B10" s="124" t="s">
        <v>33</v>
      </c>
      <c r="C10" s="124"/>
      <c r="E10" s="31" t="s">
        <v>301</v>
      </c>
      <c r="G10" s="125" t="s">
        <v>34</v>
      </c>
      <c r="H10" s="125"/>
      <c r="I10" s="125"/>
      <c r="J10" s="125"/>
      <c r="K10" s="125"/>
      <c r="L10" s="125"/>
      <c r="M10" s="125"/>
      <c r="N10" s="125"/>
      <c r="O10" s="125"/>
      <c r="Q10" s="85"/>
      <c r="S10" s="102">
        <v>2</v>
      </c>
      <c r="T10" s="101"/>
      <c r="U10" s="101"/>
      <c r="V10" s="100"/>
      <c r="W10" s="100"/>
      <c r="X10" s="100"/>
      <c r="Y10" s="100" t="s">
        <v>386</v>
      </c>
    </row>
    <row r="11" spans="1:25" ht="241.2" customHeight="1" x14ac:dyDescent="0.3">
      <c r="A11" s="161" t="s">
        <v>47</v>
      </c>
      <c r="B11" s="147" t="s">
        <v>35</v>
      </c>
      <c r="C11" s="148"/>
      <c r="E11" s="31" t="s">
        <v>305</v>
      </c>
      <c r="G11" s="135" t="s">
        <v>36</v>
      </c>
      <c r="H11" s="136"/>
      <c r="I11" s="136"/>
      <c r="J11" s="136"/>
      <c r="K11" s="136"/>
      <c r="L11" s="136"/>
      <c r="M11" s="136"/>
      <c r="N11" s="136"/>
      <c r="O11" s="137"/>
      <c r="Q11" s="85"/>
      <c r="S11" s="144">
        <v>3</v>
      </c>
      <c r="T11" s="101"/>
      <c r="U11" s="101"/>
      <c r="V11" s="100"/>
      <c r="W11" s="100"/>
      <c r="X11" s="100"/>
      <c r="Y11" s="100" t="s">
        <v>387</v>
      </c>
    </row>
    <row r="12" spans="1:25" ht="197.4" customHeight="1" x14ac:dyDescent="0.3">
      <c r="A12" s="163"/>
      <c r="B12" s="149"/>
      <c r="C12" s="150"/>
      <c r="E12" s="31" t="s">
        <v>306</v>
      </c>
      <c r="G12" s="138"/>
      <c r="H12" s="139"/>
      <c r="I12" s="139"/>
      <c r="J12" s="139"/>
      <c r="K12" s="139"/>
      <c r="L12" s="139"/>
      <c r="M12" s="139"/>
      <c r="N12" s="139"/>
      <c r="O12" s="140"/>
      <c r="Q12" s="85"/>
      <c r="S12" s="145"/>
      <c r="T12" s="101"/>
      <c r="U12" s="101"/>
      <c r="V12" s="100"/>
      <c r="W12" s="100"/>
      <c r="X12" s="100"/>
      <c r="Y12" s="100"/>
    </row>
    <row r="13" spans="1:25" ht="96" customHeight="1" x14ac:dyDescent="0.3">
      <c r="A13" s="163"/>
      <c r="B13" s="149"/>
      <c r="C13" s="150"/>
      <c r="E13" s="31" t="s">
        <v>388</v>
      </c>
      <c r="G13" s="138"/>
      <c r="H13" s="139"/>
      <c r="I13" s="139"/>
      <c r="J13" s="139"/>
      <c r="K13" s="139"/>
      <c r="L13" s="139"/>
      <c r="M13" s="139"/>
      <c r="N13" s="139"/>
      <c r="O13" s="140"/>
      <c r="Q13" s="85"/>
      <c r="S13" s="145"/>
      <c r="T13" s="101"/>
      <c r="U13" s="101"/>
      <c r="V13" s="100"/>
      <c r="W13" s="100"/>
      <c r="X13" s="100"/>
      <c r="Y13" s="100"/>
    </row>
    <row r="14" spans="1:25" ht="84" customHeight="1" x14ac:dyDescent="0.3">
      <c r="A14" s="163"/>
      <c r="B14" s="149"/>
      <c r="C14" s="150"/>
      <c r="E14" s="84" t="s">
        <v>304</v>
      </c>
      <c r="G14" s="138"/>
      <c r="H14" s="139"/>
      <c r="I14" s="139"/>
      <c r="J14" s="139"/>
      <c r="K14" s="139"/>
      <c r="L14" s="139"/>
      <c r="M14" s="139"/>
      <c r="N14" s="139"/>
      <c r="O14" s="140"/>
      <c r="Q14" s="85"/>
      <c r="S14" s="145"/>
      <c r="T14" s="101"/>
      <c r="U14" s="101"/>
      <c r="V14" s="100"/>
      <c r="W14" s="100"/>
      <c r="X14" s="100"/>
      <c r="Y14" s="100"/>
    </row>
    <row r="15" spans="1:25" ht="70.2" customHeight="1" x14ac:dyDescent="0.3">
      <c r="A15" s="163"/>
      <c r="B15" s="149"/>
      <c r="C15" s="150"/>
      <c r="E15" s="84" t="s">
        <v>303</v>
      </c>
      <c r="G15" s="138"/>
      <c r="H15" s="139"/>
      <c r="I15" s="139"/>
      <c r="J15" s="139"/>
      <c r="K15" s="139"/>
      <c r="L15" s="139"/>
      <c r="M15" s="139"/>
      <c r="N15" s="139"/>
      <c r="O15" s="140"/>
      <c r="Q15" s="85"/>
      <c r="S15" s="145"/>
      <c r="T15" s="101"/>
      <c r="U15" s="101"/>
      <c r="V15" s="100"/>
      <c r="W15" s="100"/>
      <c r="X15" s="100"/>
      <c r="Y15" s="100"/>
    </row>
    <row r="16" spans="1:25" ht="69" customHeight="1" x14ac:dyDescent="0.3">
      <c r="A16" s="162"/>
      <c r="B16" s="151"/>
      <c r="C16" s="152"/>
      <c r="E16" s="84" t="s">
        <v>302</v>
      </c>
      <c r="G16" s="141"/>
      <c r="H16" s="142"/>
      <c r="I16" s="142"/>
      <c r="J16" s="142"/>
      <c r="K16" s="142"/>
      <c r="L16" s="142"/>
      <c r="M16" s="142"/>
      <c r="N16" s="142"/>
      <c r="O16" s="143"/>
      <c r="Q16" s="85"/>
      <c r="S16" s="146"/>
      <c r="T16" s="101"/>
      <c r="U16" s="101"/>
      <c r="V16" s="100"/>
      <c r="W16" s="100"/>
      <c r="X16" s="100"/>
      <c r="Y16" s="100"/>
    </row>
    <row r="17" spans="1:25" ht="285.60000000000002" customHeight="1" x14ac:dyDescent="0.3">
      <c r="A17" s="164" t="s">
        <v>48</v>
      </c>
      <c r="B17" s="124" t="s">
        <v>37</v>
      </c>
      <c r="C17" s="124"/>
      <c r="E17" s="31" t="s">
        <v>307</v>
      </c>
      <c r="G17" s="125" t="s">
        <v>38</v>
      </c>
      <c r="H17" s="125"/>
      <c r="I17" s="125"/>
      <c r="J17" s="125"/>
      <c r="K17" s="125"/>
      <c r="L17" s="125"/>
      <c r="M17" s="125"/>
      <c r="N17" s="125"/>
      <c r="O17" s="125"/>
      <c r="Q17" s="85"/>
      <c r="S17" s="126">
        <v>2</v>
      </c>
      <c r="T17" s="101"/>
      <c r="U17" s="101"/>
      <c r="V17" s="100"/>
      <c r="W17" s="100"/>
      <c r="X17" s="100"/>
      <c r="Y17" s="100"/>
    </row>
    <row r="18" spans="1:25" ht="93.6" customHeight="1" x14ac:dyDescent="0.3">
      <c r="A18" s="164"/>
      <c r="B18" s="124"/>
      <c r="C18" s="124"/>
      <c r="E18" s="31" t="s">
        <v>308</v>
      </c>
      <c r="G18" s="125"/>
      <c r="H18" s="125"/>
      <c r="I18" s="125"/>
      <c r="J18" s="125"/>
      <c r="K18" s="125"/>
      <c r="L18" s="125"/>
      <c r="M18" s="125"/>
      <c r="N18" s="125"/>
      <c r="O18" s="125"/>
      <c r="Q18" s="85"/>
      <c r="S18" s="127"/>
      <c r="T18" s="101"/>
      <c r="U18" s="101"/>
      <c r="V18" s="100"/>
      <c r="W18" s="100"/>
      <c r="X18" s="100"/>
      <c r="Y18" s="100"/>
    </row>
    <row r="19" spans="1:25" s="13" customFormat="1" ht="70.8" customHeight="1" x14ac:dyDescent="0.35">
      <c r="A19" s="22">
        <v>3</v>
      </c>
      <c r="B19" s="23" t="s">
        <v>39</v>
      </c>
      <c r="C19" s="133" t="s">
        <v>40</v>
      </c>
      <c r="D19" s="133"/>
      <c r="E19" s="133"/>
      <c r="F19" s="24"/>
      <c r="G19" s="133"/>
      <c r="H19" s="133"/>
      <c r="I19" s="133"/>
      <c r="J19" s="133"/>
      <c r="K19" s="133"/>
      <c r="L19" s="133"/>
      <c r="M19" s="133"/>
      <c r="N19" s="133"/>
      <c r="O19" s="133"/>
      <c r="S19" s="23"/>
      <c r="T19" s="15"/>
      <c r="U19" s="15"/>
      <c r="V19" s="24"/>
      <c r="W19" s="24"/>
      <c r="X19" s="24"/>
      <c r="Y19" s="24"/>
    </row>
    <row r="20" spans="1:25" ht="222.6" customHeight="1" x14ac:dyDescent="0.3">
      <c r="A20" s="161" t="s">
        <v>44</v>
      </c>
      <c r="B20" s="124" t="s">
        <v>41</v>
      </c>
      <c r="C20" s="124"/>
      <c r="E20" s="31" t="s">
        <v>309</v>
      </c>
      <c r="G20" s="154" t="s">
        <v>389</v>
      </c>
      <c r="H20" s="155"/>
      <c r="I20" s="155"/>
      <c r="J20" s="155"/>
      <c r="K20" s="155"/>
      <c r="L20" s="155"/>
      <c r="M20" s="155"/>
      <c r="N20" s="155"/>
      <c r="O20" s="156"/>
      <c r="Q20" s="85"/>
      <c r="S20" s="128">
        <v>2</v>
      </c>
      <c r="T20" s="101"/>
      <c r="U20" s="101"/>
      <c r="V20" s="100"/>
      <c r="W20" s="100"/>
      <c r="X20" s="100"/>
      <c r="Y20" s="100"/>
    </row>
    <row r="21" spans="1:25" ht="163.19999999999999" customHeight="1" x14ac:dyDescent="0.3">
      <c r="A21" s="162"/>
      <c r="B21" s="124"/>
      <c r="C21" s="124"/>
      <c r="E21" s="31" t="s">
        <v>310</v>
      </c>
      <c r="G21" s="157"/>
      <c r="H21" s="158"/>
      <c r="I21" s="158"/>
      <c r="J21" s="158"/>
      <c r="K21" s="158"/>
      <c r="L21" s="158"/>
      <c r="M21" s="158"/>
      <c r="N21" s="158"/>
      <c r="O21" s="159"/>
      <c r="Q21" s="85"/>
      <c r="S21" s="129"/>
      <c r="T21" s="101"/>
      <c r="U21" s="101"/>
      <c r="V21" s="100"/>
      <c r="W21" s="100"/>
      <c r="X21" s="100"/>
      <c r="Y21" s="100"/>
    </row>
    <row r="22" spans="1:25" ht="159" customHeight="1" x14ac:dyDescent="0.3">
      <c r="A22" s="32" t="s">
        <v>45</v>
      </c>
      <c r="B22" s="124" t="s">
        <v>43</v>
      </c>
      <c r="C22" s="124"/>
      <c r="E22" s="31" t="s">
        <v>311</v>
      </c>
      <c r="G22" s="153" t="s">
        <v>42</v>
      </c>
      <c r="H22" s="153"/>
      <c r="I22" s="153"/>
      <c r="J22" s="153"/>
      <c r="K22" s="153"/>
      <c r="L22" s="153"/>
      <c r="M22" s="153"/>
      <c r="N22" s="153"/>
      <c r="O22" s="153"/>
      <c r="Q22" s="85"/>
      <c r="S22" s="34">
        <v>3</v>
      </c>
      <c r="T22" s="101"/>
      <c r="U22" s="101"/>
      <c r="V22" s="100"/>
      <c r="W22" s="100"/>
      <c r="X22" s="100"/>
      <c r="Y22" s="100"/>
    </row>
    <row r="23" spans="1:25" s="13" customFormat="1" ht="70.8" customHeight="1" x14ac:dyDescent="0.35">
      <c r="A23" s="22">
        <v>4</v>
      </c>
      <c r="B23" s="25" t="s">
        <v>49</v>
      </c>
      <c r="C23" s="133" t="s">
        <v>50</v>
      </c>
      <c r="D23" s="133"/>
      <c r="E23" s="133"/>
      <c r="F23" s="24"/>
      <c r="G23" s="160"/>
      <c r="H23" s="160"/>
      <c r="I23" s="160"/>
      <c r="J23" s="160"/>
      <c r="K23" s="160"/>
      <c r="L23" s="160"/>
      <c r="M23" s="160"/>
      <c r="N23" s="160"/>
      <c r="O23" s="160"/>
      <c r="S23" s="23"/>
      <c r="T23" s="15"/>
      <c r="U23" s="15"/>
      <c r="V23" s="24"/>
      <c r="W23" s="24"/>
      <c r="X23" s="24"/>
      <c r="Y23" s="24"/>
    </row>
    <row r="24" spans="1:25" ht="189.6" customHeight="1" x14ac:dyDescent="0.3">
      <c r="A24" s="32" t="s">
        <v>51</v>
      </c>
      <c r="B24" s="124" t="s">
        <v>52</v>
      </c>
      <c r="C24" s="124"/>
      <c r="E24" s="31" t="s">
        <v>322</v>
      </c>
      <c r="G24" s="154" t="s">
        <v>53</v>
      </c>
      <c r="H24" s="155"/>
      <c r="I24" s="155"/>
      <c r="J24" s="155"/>
      <c r="K24" s="155"/>
      <c r="L24" s="155"/>
      <c r="M24" s="155"/>
      <c r="N24" s="155"/>
      <c r="O24" s="156"/>
      <c r="Q24" s="85"/>
      <c r="S24" s="128">
        <v>1</v>
      </c>
      <c r="T24" s="103"/>
      <c r="U24" s="103"/>
      <c r="V24" s="103"/>
      <c r="W24" s="100"/>
      <c r="X24" s="99"/>
      <c r="Y24" s="99"/>
    </row>
    <row r="25" spans="1:25" ht="257.39999999999998" customHeight="1" x14ac:dyDescent="0.3">
      <c r="A25" s="32"/>
      <c r="B25" s="124"/>
      <c r="C25" s="124"/>
      <c r="E25" s="31" t="s">
        <v>323</v>
      </c>
      <c r="G25" s="157"/>
      <c r="H25" s="158"/>
      <c r="I25" s="158"/>
      <c r="J25" s="158"/>
      <c r="K25" s="158"/>
      <c r="L25" s="158"/>
      <c r="M25" s="158"/>
      <c r="N25" s="158"/>
      <c r="O25" s="159"/>
      <c r="Q25" s="85"/>
      <c r="S25" s="129"/>
      <c r="T25" s="103"/>
      <c r="U25" s="103"/>
      <c r="V25" s="103"/>
      <c r="W25" s="100"/>
      <c r="X25" s="99"/>
      <c r="Y25" s="99"/>
    </row>
    <row r="26" spans="1:25" ht="320.39999999999998" customHeight="1" x14ac:dyDescent="0.3">
      <c r="A26" s="32" t="s">
        <v>55</v>
      </c>
      <c r="B26" s="124" t="s">
        <v>54</v>
      </c>
      <c r="C26" s="124"/>
      <c r="E26" s="31" t="s">
        <v>74</v>
      </c>
      <c r="G26" s="125" t="s">
        <v>56</v>
      </c>
      <c r="H26" s="131"/>
      <c r="I26" s="131"/>
      <c r="J26" s="131"/>
      <c r="K26" s="131"/>
      <c r="L26" s="131"/>
      <c r="M26" s="131"/>
      <c r="N26" s="131"/>
      <c r="O26" s="131"/>
      <c r="Q26" s="85"/>
      <c r="S26" s="34">
        <v>3</v>
      </c>
      <c r="T26" s="99"/>
      <c r="U26" s="99"/>
      <c r="V26" s="100"/>
      <c r="W26" s="100"/>
      <c r="X26" s="99"/>
      <c r="Y26" s="99"/>
    </row>
    <row r="27" spans="1:25" ht="217.8" customHeight="1" x14ac:dyDescent="0.3">
      <c r="A27" s="32" t="s">
        <v>58</v>
      </c>
      <c r="B27" s="124" t="s">
        <v>57</v>
      </c>
      <c r="C27" s="124"/>
      <c r="E27" s="31" t="s">
        <v>75</v>
      </c>
      <c r="G27" s="125" t="s">
        <v>59</v>
      </c>
      <c r="H27" s="131"/>
      <c r="I27" s="131"/>
      <c r="J27" s="131"/>
      <c r="K27" s="131"/>
      <c r="L27" s="131"/>
      <c r="M27" s="131"/>
      <c r="N27" s="131"/>
      <c r="O27" s="131"/>
      <c r="Q27" s="85"/>
      <c r="S27" s="34">
        <v>3</v>
      </c>
      <c r="T27" s="99"/>
      <c r="U27" s="99"/>
      <c r="V27" s="100"/>
      <c r="W27" s="100"/>
      <c r="X27" s="99"/>
      <c r="Y27" s="99"/>
    </row>
    <row r="28" spans="1:25" s="13" customFormat="1" ht="70.8" customHeight="1" x14ac:dyDescent="0.35">
      <c r="A28" s="22" t="s">
        <v>60</v>
      </c>
      <c r="B28" s="25" t="s">
        <v>61</v>
      </c>
      <c r="C28" s="133" t="s">
        <v>62</v>
      </c>
      <c r="D28" s="133"/>
      <c r="E28" s="133"/>
      <c r="F28" s="24"/>
      <c r="G28" s="133"/>
      <c r="H28" s="133"/>
      <c r="I28" s="133"/>
      <c r="J28" s="133"/>
      <c r="K28" s="133"/>
      <c r="L28" s="133"/>
      <c r="M28" s="133"/>
      <c r="N28" s="133"/>
      <c r="O28" s="133"/>
      <c r="S28" s="23"/>
      <c r="T28" s="15"/>
      <c r="U28" s="15"/>
      <c r="V28" s="24"/>
      <c r="W28" s="24"/>
      <c r="X28" s="24"/>
      <c r="Y28" s="24"/>
    </row>
    <row r="29" spans="1:25" ht="214.8" customHeight="1" x14ac:dyDescent="0.3">
      <c r="A29" s="32" t="s">
        <v>64</v>
      </c>
      <c r="B29" s="124" t="s">
        <v>63</v>
      </c>
      <c r="C29" s="124"/>
      <c r="E29" s="31" t="s">
        <v>324</v>
      </c>
      <c r="G29" s="125" t="s">
        <v>65</v>
      </c>
      <c r="H29" s="131"/>
      <c r="I29" s="131"/>
      <c r="J29" s="131"/>
      <c r="K29" s="131"/>
      <c r="L29" s="131"/>
      <c r="M29" s="131"/>
      <c r="N29" s="131"/>
      <c r="O29" s="131"/>
      <c r="Q29" s="85"/>
      <c r="S29" s="34">
        <v>2</v>
      </c>
      <c r="T29" s="99"/>
      <c r="U29" s="99"/>
      <c r="V29" s="100"/>
      <c r="W29" s="100"/>
      <c r="X29" s="99"/>
      <c r="Y29" s="99"/>
    </row>
    <row r="30" spans="1:25" ht="305.39999999999998" customHeight="1" x14ac:dyDescent="0.3">
      <c r="A30" s="122" t="s">
        <v>67</v>
      </c>
      <c r="B30" s="124" t="s">
        <v>66</v>
      </c>
      <c r="C30" s="124"/>
      <c r="E30" s="31" t="s">
        <v>326</v>
      </c>
      <c r="G30" s="125" t="s">
        <v>68</v>
      </c>
      <c r="H30" s="125"/>
      <c r="I30" s="125"/>
      <c r="J30" s="125"/>
      <c r="K30" s="125"/>
      <c r="L30" s="125"/>
      <c r="M30" s="125"/>
      <c r="N30" s="125"/>
      <c r="O30" s="125"/>
      <c r="Q30" s="85"/>
      <c r="S30" s="126">
        <v>1</v>
      </c>
      <c r="T30" s="99"/>
      <c r="U30" s="99"/>
      <c r="V30" s="100"/>
      <c r="W30" s="100"/>
      <c r="X30" s="99"/>
      <c r="Y30" s="99"/>
    </row>
    <row r="31" spans="1:25" ht="305.39999999999998" customHeight="1" x14ac:dyDescent="0.3">
      <c r="A31" s="123"/>
      <c r="B31" s="124"/>
      <c r="C31" s="124"/>
      <c r="E31" s="31" t="s">
        <v>325</v>
      </c>
      <c r="G31" s="125"/>
      <c r="H31" s="125"/>
      <c r="I31" s="125"/>
      <c r="J31" s="125"/>
      <c r="K31" s="125"/>
      <c r="L31" s="125"/>
      <c r="M31" s="125"/>
      <c r="N31" s="125"/>
      <c r="O31" s="125"/>
      <c r="Q31" s="85"/>
      <c r="S31" s="127"/>
      <c r="T31" s="105"/>
      <c r="U31" s="105"/>
      <c r="V31" s="106"/>
      <c r="W31" s="106"/>
      <c r="X31" s="105"/>
      <c r="Y31" s="105"/>
    </row>
    <row r="34" spans="7:20" ht="26.4" customHeight="1" thickBot="1" x14ac:dyDescent="0.35">
      <c r="G34" s="130"/>
      <c r="H34" s="130"/>
      <c r="I34" s="130"/>
      <c r="J34" s="130"/>
      <c r="K34" s="130"/>
      <c r="L34" s="130"/>
      <c r="M34" s="130"/>
      <c r="N34" s="130"/>
      <c r="O34" s="130"/>
      <c r="S34" s="26">
        <f>S4+S6+S7+S10+S11+S17+S20+S22+S24+S26+S27+S29+S30</f>
        <v>31</v>
      </c>
      <c r="T34" s="27" t="s">
        <v>78</v>
      </c>
    </row>
    <row r="35" spans="7:20" ht="26.4" customHeight="1" thickTop="1" x14ac:dyDescent="0.3">
      <c r="G35" s="130"/>
      <c r="H35" s="130"/>
      <c r="I35" s="130"/>
      <c r="J35" s="130"/>
      <c r="K35" s="130"/>
      <c r="L35" s="130"/>
      <c r="M35" s="130"/>
      <c r="N35" s="130"/>
      <c r="O35" s="130"/>
      <c r="S35" s="28">
        <f>S34/39</f>
        <v>0.79487179487179482</v>
      </c>
      <c r="T35" s="27" t="s">
        <v>77</v>
      </c>
    </row>
    <row r="36" spans="7:20" x14ac:dyDescent="0.3">
      <c r="S36" s="30"/>
      <c r="T36" s="29"/>
    </row>
    <row r="37" spans="7:20" x14ac:dyDescent="0.3">
      <c r="G37" s="130"/>
      <c r="H37" s="130"/>
      <c r="I37" s="130"/>
      <c r="J37" s="130"/>
      <c r="K37" s="130"/>
      <c r="L37" s="130"/>
      <c r="M37" s="130"/>
      <c r="N37" s="130"/>
      <c r="O37" s="130"/>
      <c r="S37" s="30">
        <f>S4+S6+S7</f>
        <v>9</v>
      </c>
      <c r="T37" s="30" t="s">
        <v>79</v>
      </c>
    </row>
    <row r="38" spans="7:20" x14ac:dyDescent="0.3">
      <c r="S38" s="35">
        <f>S37/9</f>
        <v>1</v>
      </c>
      <c r="T38" s="29" t="s">
        <v>84</v>
      </c>
    </row>
    <row r="39" spans="7:20" x14ac:dyDescent="0.3">
      <c r="G39" s="130"/>
      <c r="H39" s="130"/>
      <c r="I39" s="130"/>
      <c r="J39" s="130"/>
      <c r="K39" s="130"/>
      <c r="L39" s="130"/>
      <c r="M39" s="130"/>
      <c r="N39" s="130"/>
      <c r="O39" s="130"/>
      <c r="S39" s="30">
        <f>S10+S11+S17</f>
        <v>7</v>
      </c>
      <c r="T39" s="30" t="s">
        <v>80</v>
      </c>
    </row>
    <row r="40" spans="7:20" x14ac:dyDescent="0.3">
      <c r="S40" s="35">
        <f>S39/9</f>
        <v>0.77777777777777779</v>
      </c>
      <c r="T40" s="29" t="s">
        <v>85</v>
      </c>
    </row>
    <row r="41" spans="7:20" x14ac:dyDescent="0.3">
      <c r="G41" s="130"/>
      <c r="H41" s="130"/>
      <c r="I41" s="130"/>
      <c r="J41" s="130"/>
      <c r="K41" s="130"/>
      <c r="L41" s="130"/>
      <c r="M41" s="130"/>
      <c r="N41" s="130"/>
      <c r="O41" s="130"/>
      <c r="S41" s="30">
        <f>S20+S22</f>
        <v>5</v>
      </c>
      <c r="T41" s="30" t="s">
        <v>81</v>
      </c>
    </row>
    <row r="42" spans="7:20" x14ac:dyDescent="0.3">
      <c r="S42" s="35">
        <f>S41/6</f>
        <v>0.83333333333333337</v>
      </c>
      <c r="T42" s="29" t="s">
        <v>88</v>
      </c>
    </row>
    <row r="43" spans="7:20" x14ac:dyDescent="0.3">
      <c r="G43" s="130"/>
      <c r="H43" s="130"/>
      <c r="I43" s="130"/>
      <c r="J43" s="130"/>
      <c r="K43" s="130"/>
      <c r="L43" s="130"/>
      <c r="M43" s="130"/>
      <c r="N43" s="130"/>
      <c r="O43" s="130"/>
      <c r="S43" s="30">
        <f>S24+S26+S27</f>
        <v>7</v>
      </c>
      <c r="T43" s="30" t="s">
        <v>82</v>
      </c>
    </row>
    <row r="44" spans="7:20" x14ac:dyDescent="0.3">
      <c r="S44" s="35">
        <f>S43/9</f>
        <v>0.77777777777777779</v>
      </c>
      <c r="T44" s="29" t="s">
        <v>87</v>
      </c>
    </row>
    <row r="45" spans="7:20" x14ac:dyDescent="0.3">
      <c r="G45" s="130"/>
      <c r="H45" s="130"/>
      <c r="I45" s="130"/>
      <c r="J45" s="130"/>
      <c r="K45" s="130"/>
      <c r="L45" s="130"/>
      <c r="M45" s="130"/>
      <c r="N45" s="130"/>
      <c r="O45" s="130"/>
      <c r="S45" s="30">
        <f>S29+S30</f>
        <v>3</v>
      </c>
      <c r="T45" s="30" t="s">
        <v>83</v>
      </c>
    </row>
    <row r="46" spans="7:20" x14ac:dyDescent="0.3">
      <c r="S46" s="35">
        <f>S45/6</f>
        <v>0.5</v>
      </c>
      <c r="T46" s="29" t="s">
        <v>86</v>
      </c>
    </row>
  </sheetData>
  <mergeCells count="58">
    <mergeCell ref="S20:S21"/>
    <mergeCell ref="A20:A21"/>
    <mergeCell ref="B20:C21"/>
    <mergeCell ref="B22:C22"/>
    <mergeCell ref="A11:A16"/>
    <mergeCell ref="A17:A18"/>
    <mergeCell ref="B17:C18"/>
    <mergeCell ref="G17:O18"/>
    <mergeCell ref="S17:S18"/>
    <mergeCell ref="C19:E19"/>
    <mergeCell ref="A7:A8"/>
    <mergeCell ref="B7:C8"/>
    <mergeCell ref="G7:O8"/>
    <mergeCell ref="S7:S8"/>
    <mergeCell ref="B10:C10"/>
    <mergeCell ref="C9:E9"/>
    <mergeCell ref="A4:A5"/>
    <mergeCell ref="G4:O5"/>
    <mergeCell ref="S4:S5"/>
    <mergeCell ref="B4:C5"/>
    <mergeCell ref="C3:E3"/>
    <mergeCell ref="C23:E23"/>
    <mergeCell ref="C28:E28"/>
    <mergeCell ref="B6:C6"/>
    <mergeCell ref="B11:C16"/>
    <mergeCell ref="G22:O22"/>
    <mergeCell ref="G20:O21"/>
    <mergeCell ref="G23:O23"/>
    <mergeCell ref="G26:O26"/>
    <mergeCell ref="G27:O27"/>
    <mergeCell ref="G28:O28"/>
    <mergeCell ref="G24:O25"/>
    <mergeCell ref="V1:Y1"/>
    <mergeCell ref="G19:O19"/>
    <mergeCell ref="G3:O3"/>
    <mergeCell ref="G2:O2"/>
    <mergeCell ref="G6:O6"/>
    <mergeCell ref="G9:O9"/>
    <mergeCell ref="G10:O10"/>
    <mergeCell ref="G11:O16"/>
    <mergeCell ref="S11:S16"/>
    <mergeCell ref="G39:O39"/>
    <mergeCell ref="G41:O41"/>
    <mergeCell ref="G43:O43"/>
    <mergeCell ref="G45:O45"/>
    <mergeCell ref="G29:O29"/>
    <mergeCell ref="G34:O34"/>
    <mergeCell ref="G35:O35"/>
    <mergeCell ref="G37:O37"/>
    <mergeCell ref="A30:A31"/>
    <mergeCell ref="B30:C31"/>
    <mergeCell ref="G30:O31"/>
    <mergeCell ref="S30:S31"/>
    <mergeCell ref="S24:S25"/>
    <mergeCell ref="B24:C25"/>
    <mergeCell ref="B26:C26"/>
    <mergeCell ref="B27:C27"/>
    <mergeCell ref="B29:C29"/>
  </mergeCells>
  <phoneticPr fontId="10" type="noConversion"/>
  <pageMargins left="0.70866141732283472" right="0.70866141732283472" top="0.78740157480314965" bottom="0.78740157480314965" header="0.31496062992125984" footer="0.31496062992125984"/>
  <pageSetup paperSize="9" scale="40" orientation="landscape"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45"/>
  <sheetViews>
    <sheetView zoomScale="60" zoomScaleNormal="60" workbookViewId="0">
      <pane xSplit="4" ySplit="2" topLeftCell="E30" activePane="bottomRight" state="frozen"/>
      <selection pane="topRight" activeCell="E1" sqref="E1"/>
      <selection pane="bottomLeft" activeCell="A3" sqref="A3"/>
      <selection pane="bottomRight" activeCell="B29" sqref="B29:C30"/>
    </sheetView>
  </sheetViews>
  <sheetFormatPr baseColWidth="10" defaultRowHeight="15.6" x14ac:dyDescent="0.3"/>
  <cols>
    <col min="1" max="1" width="7.44140625" style="16" customWidth="1"/>
    <col min="2" max="2" width="36.5546875" style="2" customWidth="1"/>
    <col min="3" max="3" width="54.6640625" style="11" customWidth="1"/>
    <col min="4" max="4" width="1.5546875" style="11" customWidth="1"/>
    <col min="5" max="5" width="86.109375" style="11" customWidth="1"/>
    <col min="6" max="6" width="2.33203125" style="11" customWidth="1"/>
    <col min="7" max="7" width="11.5546875" style="5"/>
    <col min="8" max="14" width="11.5546875" style="3"/>
    <col min="15" max="15" width="11.44140625" style="3" customWidth="1"/>
    <col min="16" max="16" width="0.88671875" style="3" customWidth="1"/>
    <col min="17" max="17" width="17.6640625" style="17" customWidth="1"/>
    <col min="18" max="18" width="2.109375" style="17" customWidth="1"/>
    <col min="19" max="19" width="17.6640625" style="17" customWidth="1"/>
    <col min="20" max="20" width="41.44140625" style="3" customWidth="1"/>
    <col min="21" max="21" width="14.5546875" style="3" customWidth="1"/>
    <col min="22" max="22" width="23.44140625" style="11" customWidth="1"/>
    <col min="23" max="23" width="24.5546875" style="11" customWidth="1"/>
    <col min="24" max="24" width="37.44140625" style="3" customWidth="1"/>
    <col min="25" max="25" width="52" style="3" customWidth="1"/>
    <col min="26" max="16384" width="11.5546875" style="3"/>
  </cols>
  <sheetData>
    <row r="1" spans="1:25" s="6" customFormat="1" ht="54" customHeight="1" x14ac:dyDescent="0.35">
      <c r="A1" s="12" t="s">
        <v>89</v>
      </c>
      <c r="B1" s="12"/>
      <c r="C1" s="12"/>
      <c r="D1" s="12"/>
      <c r="E1" s="12"/>
      <c r="F1" s="12"/>
      <c r="G1" s="12"/>
      <c r="H1" s="12"/>
      <c r="I1" s="12"/>
      <c r="J1" s="12"/>
      <c r="K1" s="12"/>
      <c r="L1" s="12"/>
      <c r="M1" s="12"/>
      <c r="N1" s="12"/>
      <c r="O1" s="12"/>
      <c r="P1" s="12"/>
      <c r="Q1" s="12"/>
      <c r="R1" s="12"/>
      <c r="S1" s="12"/>
      <c r="T1" s="12"/>
      <c r="U1" s="12"/>
      <c r="V1" s="132"/>
      <c r="W1" s="132"/>
      <c r="X1" s="132"/>
      <c r="Y1" s="132"/>
    </row>
    <row r="2" spans="1:25" s="21" customFormat="1" ht="48.6" customHeight="1" x14ac:dyDescent="0.3">
      <c r="A2" s="18" t="s">
        <v>4</v>
      </c>
      <c r="B2" s="19" t="s">
        <v>298</v>
      </c>
      <c r="C2" s="20"/>
      <c r="D2" s="20"/>
      <c r="E2" s="20" t="s">
        <v>357</v>
      </c>
      <c r="F2" s="20"/>
      <c r="G2" s="134" t="s">
        <v>26</v>
      </c>
      <c r="H2" s="134"/>
      <c r="I2" s="134"/>
      <c r="J2" s="134"/>
      <c r="K2" s="134"/>
      <c r="L2" s="134"/>
      <c r="M2" s="134"/>
      <c r="N2" s="134"/>
      <c r="O2" s="134"/>
      <c r="P2" s="19"/>
      <c r="Q2" s="20" t="s">
        <v>297</v>
      </c>
      <c r="R2" s="19"/>
      <c r="S2" s="20" t="s">
        <v>296</v>
      </c>
      <c r="T2" s="19" t="s">
        <v>5</v>
      </c>
      <c r="U2" s="19" t="s">
        <v>6</v>
      </c>
      <c r="V2" s="20" t="s">
        <v>16</v>
      </c>
      <c r="W2" s="20" t="s">
        <v>17</v>
      </c>
      <c r="X2" s="19" t="s">
        <v>0</v>
      </c>
      <c r="Y2" s="19" t="s">
        <v>18</v>
      </c>
    </row>
    <row r="3" spans="1:25" s="14" customFormat="1" ht="66.599999999999994" customHeight="1" x14ac:dyDescent="0.35">
      <c r="A3" s="22" t="s">
        <v>90</v>
      </c>
      <c r="B3" s="25" t="s">
        <v>99</v>
      </c>
      <c r="C3" s="133" t="s">
        <v>100</v>
      </c>
      <c r="D3" s="133"/>
      <c r="E3" s="133"/>
      <c r="F3" s="24"/>
      <c r="G3" s="133"/>
      <c r="H3" s="133"/>
      <c r="I3" s="133"/>
      <c r="J3" s="133"/>
      <c r="K3" s="133"/>
      <c r="L3" s="133"/>
      <c r="M3" s="133"/>
      <c r="N3" s="133"/>
      <c r="O3" s="133"/>
      <c r="P3" s="13"/>
      <c r="Q3" s="23"/>
      <c r="R3" s="23"/>
      <c r="S3" s="23"/>
      <c r="T3" s="13"/>
      <c r="U3" s="13"/>
      <c r="V3" s="24"/>
      <c r="W3" s="24"/>
      <c r="X3" s="24"/>
      <c r="Y3" s="24"/>
    </row>
    <row r="4" spans="1:25" ht="330.6" customHeight="1" x14ac:dyDescent="0.3">
      <c r="A4" s="161" t="s">
        <v>113</v>
      </c>
      <c r="B4" s="124" t="s">
        <v>101</v>
      </c>
      <c r="C4" s="124"/>
      <c r="E4" s="38" t="s">
        <v>390</v>
      </c>
      <c r="G4" s="135" t="s">
        <v>392</v>
      </c>
      <c r="H4" s="136"/>
      <c r="I4" s="136"/>
      <c r="J4" s="136"/>
      <c r="K4" s="136"/>
      <c r="L4" s="136"/>
      <c r="M4" s="136"/>
      <c r="N4" s="136"/>
      <c r="O4" s="137"/>
      <c r="Q4" s="111"/>
      <c r="R4" s="108"/>
      <c r="S4" s="167">
        <v>2</v>
      </c>
      <c r="X4" s="11"/>
      <c r="Y4" s="11"/>
    </row>
    <row r="5" spans="1:25" ht="122.4" customHeight="1" x14ac:dyDescent="0.3">
      <c r="A5" s="163"/>
      <c r="B5" s="124"/>
      <c r="C5" s="124"/>
      <c r="E5" s="84" t="s">
        <v>327</v>
      </c>
      <c r="G5" s="138"/>
      <c r="H5" s="139"/>
      <c r="I5" s="139"/>
      <c r="J5" s="139"/>
      <c r="K5" s="139"/>
      <c r="L5" s="139"/>
      <c r="M5" s="139"/>
      <c r="N5" s="139"/>
      <c r="O5" s="140"/>
      <c r="Q5" s="111"/>
      <c r="R5" s="108"/>
      <c r="S5" s="167"/>
      <c r="X5" s="11"/>
      <c r="Y5" s="11"/>
    </row>
    <row r="6" spans="1:25" ht="228" customHeight="1" x14ac:dyDescent="0.3">
      <c r="A6" s="162"/>
      <c r="B6" s="124"/>
      <c r="C6" s="124"/>
      <c r="E6" s="31" t="s">
        <v>391</v>
      </c>
      <c r="G6" s="141"/>
      <c r="H6" s="142"/>
      <c r="I6" s="142"/>
      <c r="J6" s="142"/>
      <c r="K6" s="142"/>
      <c r="L6" s="142"/>
      <c r="M6" s="142"/>
      <c r="N6" s="142"/>
      <c r="O6" s="143"/>
      <c r="Q6" s="111"/>
      <c r="R6" s="108"/>
      <c r="S6" s="167"/>
      <c r="X6" s="11"/>
      <c r="Y6" s="11"/>
    </row>
    <row r="7" spans="1:25" ht="168" customHeight="1" x14ac:dyDescent="0.3">
      <c r="A7" s="161" t="s">
        <v>114</v>
      </c>
      <c r="B7" s="147" t="s">
        <v>102</v>
      </c>
      <c r="C7" s="168"/>
      <c r="E7" s="31" t="s">
        <v>328</v>
      </c>
      <c r="G7" s="135" t="s">
        <v>103</v>
      </c>
      <c r="H7" s="136"/>
      <c r="I7" s="136"/>
      <c r="J7" s="136"/>
      <c r="K7" s="136"/>
      <c r="L7" s="136"/>
      <c r="M7" s="136"/>
      <c r="N7" s="136"/>
      <c r="O7" s="137"/>
      <c r="Q7" s="111"/>
      <c r="R7" s="108"/>
      <c r="S7" s="167">
        <v>3</v>
      </c>
      <c r="T7" s="5"/>
      <c r="U7" s="5"/>
      <c r="X7" s="11"/>
      <c r="Y7" s="11"/>
    </row>
    <row r="8" spans="1:25" ht="105" customHeight="1" x14ac:dyDescent="0.3">
      <c r="A8" s="163"/>
      <c r="B8" s="149"/>
      <c r="C8" s="165"/>
      <c r="E8" s="31" t="s">
        <v>329</v>
      </c>
      <c r="G8" s="138"/>
      <c r="H8" s="139"/>
      <c r="I8" s="139"/>
      <c r="J8" s="139"/>
      <c r="K8" s="139"/>
      <c r="L8" s="139"/>
      <c r="M8" s="139"/>
      <c r="N8" s="139"/>
      <c r="O8" s="140"/>
      <c r="Q8" s="111"/>
      <c r="R8" s="108"/>
      <c r="S8" s="167"/>
      <c r="T8" s="5"/>
      <c r="U8" s="5"/>
      <c r="X8" s="11"/>
      <c r="Y8" s="11"/>
    </row>
    <row r="9" spans="1:25" ht="252" customHeight="1" x14ac:dyDescent="0.3">
      <c r="A9" s="162"/>
      <c r="B9" s="149"/>
      <c r="C9" s="165"/>
      <c r="E9" s="31" t="s">
        <v>330</v>
      </c>
      <c r="G9" s="141"/>
      <c r="H9" s="142"/>
      <c r="I9" s="142"/>
      <c r="J9" s="142"/>
      <c r="K9" s="142"/>
      <c r="L9" s="142"/>
      <c r="M9" s="142"/>
      <c r="N9" s="142"/>
      <c r="O9" s="143"/>
      <c r="Q9" s="111"/>
      <c r="R9" s="108"/>
      <c r="S9" s="167"/>
      <c r="T9" s="5"/>
      <c r="U9" s="5"/>
      <c r="X9" s="11"/>
      <c r="Y9" s="11"/>
    </row>
    <row r="10" spans="1:25" ht="192.6" customHeight="1" x14ac:dyDescent="0.3">
      <c r="A10" s="122" t="s">
        <v>115</v>
      </c>
      <c r="B10" s="118" t="s">
        <v>104</v>
      </c>
      <c r="C10" s="118"/>
      <c r="E10" s="84" t="s">
        <v>331</v>
      </c>
      <c r="G10" s="125" t="s">
        <v>105</v>
      </c>
      <c r="H10" s="125"/>
      <c r="I10" s="125"/>
      <c r="J10" s="125"/>
      <c r="K10" s="125"/>
      <c r="L10" s="125"/>
      <c r="M10" s="125"/>
      <c r="N10" s="125"/>
      <c r="O10" s="125"/>
      <c r="Q10" s="111"/>
      <c r="R10" s="108"/>
      <c r="S10" s="167">
        <v>3</v>
      </c>
      <c r="T10" s="5"/>
      <c r="U10" s="5"/>
      <c r="X10" s="11"/>
      <c r="Y10" s="11"/>
    </row>
    <row r="11" spans="1:25" ht="192.6" customHeight="1" x14ac:dyDescent="0.3">
      <c r="A11" s="123"/>
      <c r="B11" s="118"/>
      <c r="C11" s="118"/>
      <c r="E11" s="84" t="s">
        <v>393</v>
      </c>
      <c r="G11" s="125"/>
      <c r="H11" s="125"/>
      <c r="I11" s="125"/>
      <c r="J11" s="125"/>
      <c r="K11" s="125"/>
      <c r="L11" s="125"/>
      <c r="M11" s="125"/>
      <c r="N11" s="125"/>
      <c r="O11" s="125"/>
      <c r="Q11" s="111"/>
      <c r="R11" s="108"/>
      <c r="S11" s="167"/>
      <c r="T11" s="5"/>
      <c r="U11" s="5"/>
      <c r="X11" s="11"/>
      <c r="Y11" s="11"/>
    </row>
    <row r="12" spans="1:25" ht="360" customHeight="1" x14ac:dyDescent="0.3">
      <c r="A12" s="123"/>
      <c r="B12" s="118"/>
      <c r="C12" s="118"/>
      <c r="E12" s="38" t="s">
        <v>332</v>
      </c>
      <c r="G12" s="125"/>
      <c r="H12" s="125"/>
      <c r="I12" s="125"/>
      <c r="J12" s="125"/>
      <c r="K12" s="125"/>
      <c r="L12" s="125"/>
      <c r="M12" s="125"/>
      <c r="N12" s="125"/>
      <c r="O12" s="125"/>
      <c r="Q12" s="111"/>
      <c r="R12" s="108"/>
      <c r="S12" s="167"/>
      <c r="T12" s="5"/>
      <c r="U12" s="5"/>
      <c r="X12" s="11"/>
      <c r="Y12" s="11"/>
    </row>
    <row r="13" spans="1:25" s="13" customFormat="1" ht="75.599999999999994" customHeight="1" x14ac:dyDescent="0.35">
      <c r="A13" s="22" t="s">
        <v>91</v>
      </c>
      <c r="B13" s="23" t="s">
        <v>106</v>
      </c>
      <c r="C13" s="133" t="s">
        <v>107</v>
      </c>
      <c r="D13" s="133"/>
      <c r="E13" s="133"/>
      <c r="F13" s="24"/>
      <c r="G13" s="133"/>
      <c r="H13" s="133"/>
      <c r="I13" s="133"/>
      <c r="J13" s="133"/>
      <c r="K13" s="133"/>
      <c r="L13" s="133"/>
      <c r="M13" s="133"/>
      <c r="N13" s="133"/>
      <c r="O13" s="133"/>
      <c r="Q13" s="23"/>
      <c r="R13" s="107"/>
      <c r="S13" s="23"/>
      <c r="T13" s="15"/>
      <c r="U13" s="15"/>
      <c r="V13" s="24"/>
      <c r="W13" s="24"/>
      <c r="X13" s="24"/>
      <c r="Y13" s="24"/>
    </row>
    <row r="14" spans="1:25" ht="113.4" customHeight="1" x14ac:dyDescent="0.3">
      <c r="A14" s="164" t="s">
        <v>112</v>
      </c>
      <c r="B14" s="124" t="s">
        <v>108</v>
      </c>
      <c r="C14" s="124"/>
      <c r="E14" s="31" t="s">
        <v>394</v>
      </c>
      <c r="G14" s="165" t="s">
        <v>109</v>
      </c>
      <c r="H14" s="165"/>
      <c r="I14" s="165"/>
      <c r="J14" s="165"/>
      <c r="K14" s="165"/>
      <c r="L14" s="165"/>
      <c r="M14" s="165"/>
      <c r="N14" s="165"/>
      <c r="O14" s="165"/>
      <c r="Q14" s="111"/>
      <c r="R14" s="108"/>
      <c r="S14" s="167">
        <v>3</v>
      </c>
      <c r="T14" s="5"/>
      <c r="U14" s="5"/>
      <c r="X14" s="11"/>
      <c r="Y14" s="11"/>
    </row>
    <row r="15" spans="1:25" ht="209.4" customHeight="1" x14ac:dyDescent="0.3">
      <c r="A15" s="164"/>
      <c r="B15" s="124"/>
      <c r="C15" s="124"/>
      <c r="E15" s="31" t="s">
        <v>395</v>
      </c>
      <c r="G15" s="165"/>
      <c r="H15" s="165"/>
      <c r="I15" s="165"/>
      <c r="J15" s="165"/>
      <c r="K15" s="165"/>
      <c r="L15" s="165"/>
      <c r="M15" s="165"/>
      <c r="N15" s="165"/>
      <c r="O15" s="165"/>
      <c r="Q15" s="111"/>
      <c r="R15" s="108"/>
      <c r="S15" s="167"/>
      <c r="T15" s="5"/>
      <c r="U15" s="5"/>
      <c r="X15" s="11"/>
      <c r="Y15" s="11"/>
    </row>
    <row r="16" spans="1:25" ht="114.6" customHeight="1" x14ac:dyDescent="0.3">
      <c r="A16" s="164"/>
      <c r="B16" s="124"/>
      <c r="C16" s="124"/>
      <c r="E16" s="31" t="s">
        <v>398</v>
      </c>
      <c r="G16" s="165"/>
      <c r="H16" s="165"/>
      <c r="I16" s="165"/>
      <c r="J16" s="165"/>
      <c r="K16" s="165"/>
      <c r="L16" s="165"/>
      <c r="M16" s="165"/>
      <c r="N16" s="165"/>
      <c r="O16" s="165"/>
      <c r="Q16" s="111"/>
      <c r="R16" s="108"/>
      <c r="S16" s="167"/>
      <c r="T16" s="5"/>
      <c r="U16" s="5"/>
      <c r="X16" s="11"/>
      <c r="Y16" s="11"/>
    </row>
    <row r="17" spans="1:25" ht="375" customHeight="1" x14ac:dyDescent="0.3">
      <c r="A17" s="164"/>
      <c r="B17" s="124"/>
      <c r="C17" s="124"/>
      <c r="E17" s="39" t="s">
        <v>333</v>
      </c>
      <c r="G17" s="166"/>
      <c r="H17" s="166"/>
      <c r="I17" s="166"/>
      <c r="J17" s="166"/>
      <c r="K17" s="166"/>
      <c r="L17" s="166"/>
      <c r="M17" s="166"/>
      <c r="N17" s="166"/>
      <c r="O17" s="166"/>
      <c r="Q17" s="111"/>
      <c r="R17" s="108"/>
      <c r="S17" s="167"/>
      <c r="T17" s="5"/>
      <c r="U17" s="5"/>
      <c r="X17" s="11"/>
      <c r="Y17" s="11"/>
    </row>
    <row r="18" spans="1:25" ht="123.6" customHeight="1" x14ac:dyDescent="0.3">
      <c r="A18" s="122" t="s">
        <v>111</v>
      </c>
      <c r="B18" s="124" t="s">
        <v>110</v>
      </c>
      <c r="C18" s="124"/>
      <c r="E18" s="31" t="s">
        <v>396</v>
      </c>
      <c r="G18" s="124" t="s">
        <v>116</v>
      </c>
      <c r="H18" s="124"/>
      <c r="I18" s="124"/>
      <c r="J18" s="124"/>
      <c r="K18" s="124"/>
      <c r="L18" s="124"/>
      <c r="M18" s="124"/>
      <c r="N18" s="124"/>
      <c r="O18" s="124"/>
      <c r="Q18" s="111"/>
      <c r="R18" s="108"/>
      <c r="S18" s="167">
        <v>2</v>
      </c>
      <c r="T18" s="5"/>
      <c r="U18" s="5"/>
      <c r="X18" s="11"/>
      <c r="Y18" s="11"/>
    </row>
    <row r="19" spans="1:25" ht="102.6" customHeight="1" x14ac:dyDescent="0.3">
      <c r="A19" s="123"/>
      <c r="B19" s="124"/>
      <c r="C19" s="124"/>
      <c r="E19" s="31" t="s">
        <v>397</v>
      </c>
      <c r="G19" s="124"/>
      <c r="H19" s="124"/>
      <c r="I19" s="124"/>
      <c r="J19" s="124"/>
      <c r="K19" s="124"/>
      <c r="L19" s="124"/>
      <c r="M19" s="124"/>
      <c r="N19" s="124"/>
      <c r="O19" s="124"/>
      <c r="Q19" s="111"/>
      <c r="R19" s="108"/>
      <c r="S19" s="167"/>
      <c r="T19" s="5"/>
      <c r="U19" s="5"/>
      <c r="X19" s="11"/>
      <c r="Y19" s="11"/>
    </row>
    <row r="20" spans="1:25" ht="204.6" customHeight="1" x14ac:dyDescent="0.3">
      <c r="A20" s="123"/>
      <c r="B20" s="124"/>
      <c r="C20" s="124"/>
      <c r="E20" s="38" t="s">
        <v>334</v>
      </c>
      <c r="G20" s="124"/>
      <c r="H20" s="124"/>
      <c r="I20" s="124"/>
      <c r="J20" s="124"/>
      <c r="K20" s="124"/>
      <c r="L20" s="124"/>
      <c r="M20" s="124"/>
      <c r="N20" s="124"/>
      <c r="O20" s="124"/>
      <c r="Q20" s="111"/>
      <c r="R20" s="108"/>
      <c r="S20" s="167"/>
      <c r="T20" s="5"/>
      <c r="U20" s="5"/>
      <c r="X20" s="11"/>
      <c r="Y20" s="11"/>
    </row>
    <row r="21" spans="1:25" s="13" customFormat="1" ht="70.8" customHeight="1" x14ac:dyDescent="0.35">
      <c r="A21" s="22" t="s">
        <v>92</v>
      </c>
      <c r="B21" s="24" t="s">
        <v>117</v>
      </c>
      <c r="C21" s="133" t="s">
        <v>118</v>
      </c>
      <c r="D21" s="133"/>
      <c r="E21" s="133"/>
      <c r="F21" s="24"/>
      <c r="G21" s="133"/>
      <c r="H21" s="133"/>
      <c r="I21" s="133"/>
      <c r="J21" s="133"/>
      <c r="K21" s="133"/>
      <c r="L21" s="133"/>
      <c r="M21" s="133"/>
      <c r="N21" s="133"/>
      <c r="O21" s="133"/>
      <c r="Q21" s="23"/>
      <c r="R21" s="107"/>
      <c r="S21" s="23"/>
      <c r="T21" s="15"/>
      <c r="U21" s="15"/>
      <c r="V21" s="24"/>
      <c r="W21" s="24"/>
      <c r="X21" s="24"/>
      <c r="Y21" s="24"/>
    </row>
    <row r="22" spans="1:25" ht="409.2" customHeight="1" x14ac:dyDescent="0.3">
      <c r="A22" s="161" t="s">
        <v>119</v>
      </c>
      <c r="B22" s="149" t="s">
        <v>121</v>
      </c>
      <c r="C22" s="165"/>
      <c r="E22" s="38" t="s">
        <v>399</v>
      </c>
      <c r="G22" s="154" t="s">
        <v>122</v>
      </c>
      <c r="H22" s="155"/>
      <c r="I22" s="155"/>
      <c r="J22" s="155"/>
      <c r="K22" s="155"/>
      <c r="L22" s="155"/>
      <c r="M22" s="155"/>
      <c r="N22" s="155"/>
      <c r="O22" s="156"/>
      <c r="Q22" s="111"/>
      <c r="R22" s="108"/>
      <c r="S22" s="128">
        <v>3</v>
      </c>
      <c r="T22" s="5"/>
      <c r="U22" s="5"/>
      <c r="X22" s="11"/>
      <c r="Y22" s="11"/>
    </row>
    <row r="23" spans="1:25" ht="345.6" customHeight="1" x14ac:dyDescent="0.3">
      <c r="A23" s="162"/>
      <c r="B23" s="149"/>
      <c r="C23" s="165"/>
      <c r="E23" s="38" t="s">
        <v>335</v>
      </c>
      <c r="G23" s="157"/>
      <c r="H23" s="158"/>
      <c r="I23" s="158"/>
      <c r="J23" s="158"/>
      <c r="K23" s="158"/>
      <c r="L23" s="158"/>
      <c r="M23" s="158"/>
      <c r="N23" s="158"/>
      <c r="O23" s="159"/>
      <c r="Q23" s="111"/>
      <c r="R23" s="108"/>
      <c r="S23" s="129"/>
      <c r="T23" s="5"/>
      <c r="U23" s="5"/>
      <c r="X23" s="11"/>
      <c r="Y23" s="11"/>
    </row>
    <row r="24" spans="1:25" ht="172.8" customHeight="1" x14ac:dyDescent="0.3">
      <c r="A24" s="161" t="s">
        <v>120</v>
      </c>
      <c r="B24" s="124" t="s">
        <v>123</v>
      </c>
      <c r="C24" s="124"/>
      <c r="E24" s="31" t="s">
        <v>400</v>
      </c>
      <c r="G24" s="154" t="s">
        <v>126</v>
      </c>
      <c r="H24" s="155"/>
      <c r="I24" s="155"/>
      <c r="J24" s="155"/>
      <c r="K24" s="155"/>
      <c r="L24" s="155"/>
      <c r="M24" s="155"/>
      <c r="N24" s="155"/>
      <c r="O24" s="156"/>
      <c r="Q24" s="111"/>
      <c r="R24" s="108"/>
      <c r="S24" s="128">
        <v>3</v>
      </c>
      <c r="T24" s="5"/>
      <c r="U24" s="5"/>
      <c r="X24" s="11"/>
      <c r="Y24" s="11"/>
    </row>
    <row r="25" spans="1:25" ht="217.8" customHeight="1" x14ac:dyDescent="0.3">
      <c r="A25" s="162"/>
      <c r="B25" s="124"/>
      <c r="C25" s="124"/>
      <c r="E25" s="31" t="s">
        <v>336</v>
      </c>
      <c r="G25" s="157"/>
      <c r="H25" s="158"/>
      <c r="I25" s="158"/>
      <c r="J25" s="158"/>
      <c r="K25" s="158"/>
      <c r="L25" s="158"/>
      <c r="M25" s="158"/>
      <c r="N25" s="158"/>
      <c r="O25" s="159"/>
      <c r="Q25" s="111"/>
      <c r="R25" s="108"/>
      <c r="S25" s="129"/>
      <c r="T25" s="5"/>
      <c r="U25" s="5"/>
      <c r="X25" s="11"/>
      <c r="Y25" s="11"/>
    </row>
    <row r="26" spans="1:25" ht="120" customHeight="1" x14ac:dyDescent="0.3">
      <c r="A26" s="161" t="s">
        <v>129</v>
      </c>
      <c r="B26" s="124" t="s">
        <v>124</v>
      </c>
      <c r="C26" s="124"/>
      <c r="E26" s="31" t="s">
        <v>337</v>
      </c>
      <c r="G26" s="135" t="s">
        <v>127</v>
      </c>
      <c r="H26" s="136"/>
      <c r="I26" s="136"/>
      <c r="J26" s="136"/>
      <c r="K26" s="136"/>
      <c r="L26" s="136"/>
      <c r="M26" s="136"/>
      <c r="N26" s="136"/>
      <c r="O26" s="137"/>
      <c r="Q26" s="111"/>
      <c r="R26" s="108"/>
      <c r="S26" s="128">
        <v>3</v>
      </c>
    </row>
    <row r="27" spans="1:25" ht="216" customHeight="1" x14ac:dyDescent="0.3">
      <c r="A27" s="163"/>
      <c r="B27" s="124"/>
      <c r="C27" s="124"/>
      <c r="E27" s="31" t="s">
        <v>401</v>
      </c>
      <c r="G27" s="138"/>
      <c r="H27" s="139"/>
      <c r="I27" s="139"/>
      <c r="J27" s="139"/>
      <c r="K27" s="139"/>
      <c r="L27" s="139"/>
      <c r="M27" s="139"/>
      <c r="N27" s="139"/>
      <c r="O27" s="140"/>
      <c r="Q27" s="111"/>
      <c r="R27" s="108"/>
      <c r="S27" s="169"/>
    </row>
    <row r="28" spans="1:25" ht="309" customHeight="1" x14ac:dyDescent="0.3">
      <c r="A28" s="162"/>
      <c r="B28" s="124"/>
      <c r="C28" s="124"/>
      <c r="E28" s="31" t="s">
        <v>338</v>
      </c>
      <c r="G28" s="141"/>
      <c r="H28" s="142"/>
      <c r="I28" s="142"/>
      <c r="J28" s="142"/>
      <c r="K28" s="142"/>
      <c r="L28" s="142"/>
      <c r="M28" s="142"/>
      <c r="N28" s="142"/>
      <c r="O28" s="143"/>
      <c r="Q28" s="111"/>
      <c r="R28" s="108"/>
      <c r="S28" s="129"/>
    </row>
    <row r="29" spans="1:25" ht="221.4" customHeight="1" x14ac:dyDescent="0.3">
      <c r="A29" s="164" t="s">
        <v>130</v>
      </c>
      <c r="B29" s="124" t="s">
        <v>125</v>
      </c>
      <c r="C29" s="124"/>
      <c r="E29" s="31" t="s">
        <v>339</v>
      </c>
      <c r="G29" s="125" t="s">
        <v>128</v>
      </c>
      <c r="H29" s="125"/>
      <c r="I29" s="125"/>
      <c r="J29" s="125"/>
      <c r="K29" s="125"/>
      <c r="L29" s="125"/>
      <c r="M29" s="125"/>
      <c r="N29" s="125"/>
      <c r="O29" s="125"/>
      <c r="Q29" s="111"/>
      <c r="R29" s="108"/>
      <c r="S29" s="126">
        <v>3</v>
      </c>
    </row>
    <row r="30" spans="1:25" ht="409.2" customHeight="1" x14ac:dyDescent="0.3">
      <c r="A30" s="164"/>
      <c r="B30" s="124"/>
      <c r="C30" s="124"/>
      <c r="E30" s="38" t="s">
        <v>340</v>
      </c>
      <c r="G30" s="125"/>
      <c r="H30" s="125"/>
      <c r="I30" s="125"/>
      <c r="J30" s="125"/>
      <c r="K30" s="125"/>
      <c r="L30" s="125"/>
      <c r="M30" s="125"/>
      <c r="N30" s="125"/>
      <c r="O30" s="125"/>
      <c r="Q30" s="111"/>
      <c r="R30" s="108"/>
      <c r="S30" s="127"/>
    </row>
    <row r="33" spans="7:23" ht="26.4" customHeight="1" thickBot="1" x14ac:dyDescent="0.35">
      <c r="G33" s="130"/>
      <c r="H33" s="130"/>
      <c r="I33" s="130"/>
      <c r="J33" s="130"/>
      <c r="K33" s="130"/>
      <c r="L33" s="130"/>
      <c r="M33" s="130"/>
      <c r="N33" s="130"/>
      <c r="O33" s="130"/>
      <c r="Q33" s="27"/>
      <c r="R33" s="21"/>
      <c r="S33" s="26">
        <f>S4+S7+S10+S14+S18+S22+S24+S26+S29</f>
        <v>25</v>
      </c>
      <c r="T33" s="27" t="s">
        <v>78</v>
      </c>
    </row>
    <row r="34" spans="7:23" ht="26.4" customHeight="1" thickTop="1" x14ac:dyDescent="0.3">
      <c r="G34" s="130"/>
      <c r="H34" s="130"/>
      <c r="I34" s="130"/>
      <c r="J34" s="130"/>
      <c r="K34" s="130"/>
      <c r="L34" s="130"/>
      <c r="M34" s="130"/>
      <c r="N34" s="130"/>
      <c r="O34" s="130"/>
      <c r="Q34" s="28"/>
      <c r="R34" s="109"/>
      <c r="S34" s="28">
        <f>S33/27</f>
        <v>0.92592592592592593</v>
      </c>
      <c r="T34" s="27" t="s">
        <v>77</v>
      </c>
    </row>
    <row r="35" spans="7:23" x14ac:dyDescent="0.3">
      <c r="Q35" s="30"/>
      <c r="S35" s="30"/>
      <c r="T35" s="29"/>
    </row>
    <row r="36" spans="7:23" x14ac:dyDescent="0.3">
      <c r="G36" s="130"/>
      <c r="H36" s="130"/>
      <c r="I36" s="130"/>
      <c r="J36" s="130"/>
      <c r="K36" s="130"/>
      <c r="L36" s="130"/>
      <c r="M36" s="130"/>
      <c r="N36" s="130"/>
      <c r="O36" s="130"/>
      <c r="Q36" s="30"/>
      <c r="S36" s="30">
        <f>S4+S7+S10</f>
        <v>8</v>
      </c>
      <c r="T36" s="30" t="s">
        <v>93</v>
      </c>
    </row>
    <row r="37" spans="7:23" x14ac:dyDescent="0.3">
      <c r="Q37" s="35"/>
      <c r="R37" s="110"/>
      <c r="S37" s="35">
        <f>S36/9</f>
        <v>0.88888888888888884</v>
      </c>
      <c r="T37" s="29" t="s">
        <v>96</v>
      </c>
    </row>
    <row r="38" spans="7:23" x14ac:dyDescent="0.3">
      <c r="G38" s="130"/>
      <c r="H38" s="130"/>
      <c r="I38" s="130"/>
      <c r="J38" s="130"/>
      <c r="K38" s="130"/>
      <c r="L38" s="130"/>
      <c r="M38" s="130"/>
      <c r="N38" s="130"/>
      <c r="O38" s="130"/>
      <c r="Q38" s="30"/>
      <c r="S38" s="30">
        <f>S14+S18</f>
        <v>5</v>
      </c>
      <c r="T38" s="30" t="s">
        <v>94</v>
      </c>
    </row>
    <row r="39" spans="7:23" x14ac:dyDescent="0.3">
      <c r="Q39" s="35"/>
      <c r="R39" s="110"/>
      <c r="S39" s="35">
        <f>S38/6</f>
        <v>0.83333333333333337</v>
      </c>
      <c r="T39" s="29" t="s">
        <v>97</v>
      </c>
    </row>
    <row r="40" spans="7:23" x14ac:dyDescent="0.3">
      <c r="G40" s="130"/>
      <c r="H40" s="130"/>
      <c r="I40" s="130"/>
      <c r="J40" s="130"/>
      <c r="K40" s="130"/>
      <c r="L40" s="130"/>
      <c r="M40" s="130"/>
      <c r="N40" s="130"/>
      <c r="O40" s="130"/>
      <c r="Q40" s="30"/>
      <c r="S40" s="30">
        <f>S22+S24+S26+S29</f>
        <v>12</v>
      </c>
      <c r="T40" s="30" t="s">
        <v>95</v>
      </c>
    </row>
    <row r="41" spans="7:23" x14ac:dyDescent="0.3">
      <c r="Q41" s="35"/>
      <c r="R41" s="110"/>
      <c r="S41" s="35">
        <f>S40/12</f>
        <v>1</v>
      </c>
      <c r="T41" s="29" t="s">
        <v>98</v>
      </c>
    </row>
    <row r="42" spans="7:23" x14ac:dyDescent="0.3">
      <c r="G42" s="130"/>
      <c r="H42" s="130"/>
      <c r="I42" s="130"/>
      <c r="J42" s="130"/>
      <c r="K42" s="130"/>
      <c r="L42" s="130"/>
      <c r="M42" s="130"/>
      <c r="N42" s="130"/>
      <c r="O42" s="130"/>
      <c r="T42" s="11"/>
      <c r="U42" s="11"/>
      <c r="V42" s="3"/>
      <c r="W42" s="3"/>
    </row>
    <row r="43" spans="7:23" x14ac:dyDescent="0.3">
      <c r="T43" s="11"/>
      <c r="U43" s="11"/>
      <c r="V43" s="3"/>
      <c r="W43" s="3"/>
    </row>
    <row r="44" spans="7:23" x14ac:dyDescent="0.3">
      <c r="G44" s="130"/>
      <c r="H44" s="130"/>
      <c r="I44" s="130"/>
      <c r="J44" s="130"/>
      <c r="K44" s="130"/>
      <c r="L44" s="130"/>
      <c r="M44" s="130"/>
      <c r="N44" s="130"/>
      <c r="O44" s="130"/>
      <c r="T44" s="11"/>
      <c r="U44" s="11"/>
      <c r="V44" s="3"/>
      <c r="W44" s="3"/>
    </row>
    <row r="45" spans="7:23" x14ac:dyDescent="0.3">
      <c r="T45" s="11"/>
      <c r="U45" s="11"/>
      <c r="V45" s="3"/>
      <c r="W45" s="3"/>
    </row>
  </sheetData>
  <mergeCells count="51">
    <mergeCell ref="A29:A30"/>
    <mergeCell ref="B29:C30"/>
    <mergeCell ref="G29:O30"/>
    <mergeCell ref="S29:S30"/>
    <mergeCell ref="S26:S28"/>
    <mergeCell ref="S24:S25"/>
    <mergeCell ref="S22:S23"/>
    <mergeCell ref="B26:C28"/>
    <mergeCell ref="A26:A28"/>
    <mergeCell ref="B22:C23"/>
    <mergeCell ref="A22:A23"/>
    <mergeCell ref="B24:C25"/>
    <mergeCell ref="G24:O25"/>
    <mergeCell ref="A24:A25"/>
    <mergeCell ref="S10:S12"/>
    <mergeCell ref="S7:S9"/>
    <mergeCell ref="C3:E3"/>
    <mergeCell ref="C13:E13"/>
    <mergeCell ref="C21:E21"/>
    <mergeCell ref="G13:O13"/>
    <mergeCell ref="B4:C6"/>
    <mergeCell ref="B14:C17"/>
    <mergeCell ref="V1:Y1"/>
    <mergeCell ref="G2:O2"/>
    <mergeCell ref="G3:O3"/>
    <mergeCell ref="G4:O6"/>
    <mergeCell ref="S4:S6"/>
    <mergeCell ref="G33:O33"/>
    <mergeCell ref="G34:O34"/>
    <mergeCell ref="G21:O21"/>
    <mergeCell ref="G22:O23"/>
    <mergeCell ref="G26:O28"/>
    <mergeCell ref="G36:O36"/>
    <mergeCell ref="G38:O38"/>
    <mergeCell ref="G40:O40"/>
    <mergeCell ref="G42:O42"/>
    <mergeCell ref="G44:O44"/>
    <mergeCell ref="A4:A6"/>
    <mergeCell ref="A7:A9"/>
    <mergeCell ref="B7:C9"/>
    <mergeCell ref="G7:O9"/>
    <mergeCell ref="A10:A12"/>
    <mergeCell ref="B10:C12"/>
    <mergeCell ref="G10:O12"/>
    <mergeCell ref="A14:A17"/>
    <mergeCell ref="G14:O17"/>
    <mergeCell ref="S14:S17"/>
    <mergeCell ref="G18:O20"/>
    <mergeCell ref="S18:S20"/>
    <mergeCell ref="B18:C20"/>
    <mergeCell ref="A18:A20"/>
  </mergeCells>
  <phoneticPr fontId="10" type="noConversion"/>
  <pageMargins left="0.70866141732283472" right="0.70866141732283472" top="0.78740157480314965" bottom="0.78740157480314965" header="0.31496062992125984" footer="0.31496062992125984"/>
  <pageSetup paperSize="9" scale="67" orientation="landscape"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48"/>
  <sheetViews>
    <sheetView zoomScale="60" zoomScaleNormal="60" workbookViewId="0">
      <pane xSplit="1" ySplit="2" topLeftCell="B31" activePane="bottomRight" state="frozen"/>
      <selection pane="topRight" activeCell="B1" sqref="B1"/>
      <selection pane="bottomLeft" activeCell="A3" sqref="A3"/>
      <selection pane="bottomRight" activeCell="B32" sqref="B32:C33"/>
    </sheetView>
  </sheetViews>
  <sheetFormatPr baseColWidth="10" defaultRowHeight="15.6" x14ac:dyDescent="0.3"/>
  <cols>
    <col min="1" max="1" width="7.44140625" style="16" customWidth="1"/>
    <col min="2" max="2" width="31.5546875" style="2" customWidth="1"/>
    <col min="3" max="3" width="54.6640625" style="11" customWidth="1"/>
    <col min="4" max="4" width="1.5546875" style="11" customWidth="1"/>
    <col min="5" max="5" width="87.109375" style="11" customWidth="1"/>
    <col min="6" max="6" width="2.33203125" style="11" customWidth="1"/>
    <col min="7" max="7" width="11.5546875" style="5"/>
    <col min="8" max="14" width="11.5546875" style="3"/>
    <col min="15" max="15" width="11.44140625" style="3" customWidth="1"/>
    <col min="16" max="16" width="1.88671875" style="17" customWidth="1"/>
    <col min="17" max="17" width="17.6640625" style="17" customWidth="1"/>
    <col min="18" max="18" width="1.44140625" style="3" customWidth="1"/>
    <col min="19" max="19" width="17.6640625" style="17" customWidth="1"/>
    <col min="20" max="20" width="41.44140625" style="3" customWidth="1"/>
    <col min="21" max="21" width="14.5546875" style="3" customWidth="1"/>
    <col min="22" max="22" width="23.44140625" style="11" customWidth="1"/>
    <col min="23" max="23" width="24.5546875" style="11" customWidth="1"/>
    <col min="24" max="24" width="37.44140625" style="3" customWidth="1"/>
    <col min="25" max="25" width="52" style="3" customWidth="1"/>
    <col min="26" max="16384" width="11.5546875" style="3"/>
  </cols>
  <sheetData>
    <row r="1" spans="1:25" s="6" customFormat="1" ht="54" customHeight="1" x14ac:dyDescent="0.35">
      <c r="A1" s="12" t="s">
        <v>131</v>
      </c>
      <c r="B1" s="12"/>
      <c r="C1" s="12"/>
      <c r="D1" s="12"/>
      <c r="E1" s="12"/>
      <c r="F1" s="12"/>
      <c r="G1" s="12"/>
      <c r="H1" s="12"/>
      <c r="I1" s="12"/>
      <c r="J1" s="12"/>
      <c r="K1" s="12"/>
      <c r="L1" s="12"/>
      <c r="M1" s="12"/>
      <c r="N1" s="12"/>
      <c r="O1" s="12"/>
      <c r="P1" s="12"/>
      <c r="Q1" s="12"/>
      <c r="R1" s="12"/>
      <c r="S1" s="12"/>
      <c r="T1" s="12"/>
      <c r="U1" s="12"/>
      <c r="V1" s="132"/>
      <c r="W1" s="132"/>
      <c r="X1" s="132"/>
      <c r="Y1" s="132"/>
    </row>
    <row r="2" spans="1:25" s="21" customFormat="1" ht="58.8" customHeight="1" x14ac:dyDescent="0.3">
      <c r="A2" s="18" t="s">
        <v>4</v>
      </c>
      <c r="B2" s="19" t="s">
        <v>298</v>
      </c>
      <c r="C2" s="20"/>
      <c r="D2" s="20"/>
      <c r="E2" s="20" t="s">
        <v>357</v>
      </c>
      <c r="F2" s="20"/>
      <c r="G2" s="134" t="s">
        <v>26</v>
      </c>
      <c r="H2" s="134"/>
      <c r="I2" s="134"/>
      <c r="J2" s="134"/>
      <c r="K2" s="134"/>
      <c r="L2" s="134"/>
      <c r="M2" s="134"/>
      <c r="N2" s="134"/>
      <c r="O2" s="134"/>
      <c r="P2" s="19"/>
      <c r="Q2" s="20" t="s">
        <v>297</v>
      </c>
      <c r="R2" s="19"/>
      <c r="S2" s="20" t="s">
        <v>296</v>
      </c>
      <c r="T2" s="19" t="s">
        <v>5</v>
      </c>
      <c r="U2" s="19" t="s">
        <v>6</v>
      </c>
      <c r="V2" s="20" t="s">
        <v>16</v>
      </c>
      <c r="W2" s="20" t="s">
        <v>17</v>
      </c>
      <c r="X2" s="19" t="s">
        <v>0</v>
      </c>
      <c r="Y2" s="19" t="s">
        <v>18</v>
      </c>
    </row>
    <row r="3" spans="1:25" s="14" customFormat="1" ht="76.2" customHeight="1" x14ac:dyDescent="0.35">
      <c r="A3" s="22" t="s">
        <v>132</v>
      </c>
      <c r="B3" s="25" t="s">
        <v>136</v>
      </c>
      <c r="C3" s="133" t="s">
        <v>137</v>
      </c>
      <c r="D3" s="133"/>
      <c r="E3" s="133"/>
      <c r="F3" s="24"/>
      <c r="G3" s="133"/>
      <c r="H3" s="133"/>
      <c r="I3" s="133"/>
      <c r="J3" s="133"/>
      <c r="K3" s="133"/>
      <c r="L3" s="133"/>
      <c r="M3" s="133"/>
      <c r="N3" s="133"/>
      <c r="O3" s="133"/>
      <c r="P3" s="23"/>
      <c r="Q3" s="23"/>
      <c r="R3" s="13"/>
      <c r="S3" s="23"/>
      <c r="T3" s="13"/>
      <c r="U3" s="13"/>
      <c r="V3" s="24"/>
      <c r="W3" s="24"/>
      <c r="X3" s="24"/>
      <c r="Y3" s="24"/>
    </row>
    <row r="4" spans="1:25" ht="333" customHeight="1" x14ac:dyDescent="0.3">
      <c r="A4" s="16" t="s">
        <v>138</v>
      </c>
      <c r="B4" s="124" t="s">
        <v>139</v>
      </c>
      <c r="C4" s="124"/>
      <c r="E4" s="31" t="s">
        <v>141</v>
      </c>
      <c r="G4" s="125" t="s">
        <v>140</v>
      </c>
      <c r="H4" s="125"/>
      <c r="I4" s="125"/>
      <c r="J4" s="125"/>
      <c r="K4" s="125"/>
      <c r="L4" s="125"/>
      <c r="M4" s="125"/>
      <c r="N4" s="125"/>
      <c r="O4" s="125"/>
      <c r="P4" s="108"/>
      <c r="Q4" s="111"/>
      <c r="S4" s="34">
        <v>3</v>
      </c>
      <c r="X4" s="11"/>
      <c r="Y4" s="11"/>
    </row>
    <row r="5" spans="1:25" ht="211.8" customHeight="1" x14ac:dyDescent="0.3">
      <c r="A5" s="164" t="s">
        <v>143</v>
      </c>
      <c r="B5" s="124" t="s">
        <v>142</v>
      </c>
      <c r="C5" s="124"/>
      <c r="E5" s="31" t="s">
        <v>342</v>
      </c>
      <c r="G5" s="135" t="s">
        <v>144</v>
      </c>
      <c r="H5" s="136"/>
      <c r="I5" s="136"/>
      <c r="J5" s="136"/>
      <c r="K5" s="136"/>
      <c r="L5" s="136"/>
      <c r="M5" s="136"/>
      <c r="N5" s="136"/>
      <c r="O5" s="137"/>
      <c r="P5" s="108"/>
      <c r="Q5" s="111"/>
      <c r="S5" s="128">
        <v>3</v>
      </c>
      <c r="T5" s="5"/>
      <c r="U5" s="5"/>
      <c r="X5" s="11"/>
      <c r="Y5" s="11"/>
    </row>
    <row r="6" spans="1:25" ht="211.8" customHeight="1" x14ac:dyDescent="0.3">
      <c r="A6" s="164"/>
      <c r="B6" s="124"/>
      <c r="C6" s="124"/>
      <c r="E6" s="31" t="s">
        <v>341</v>
      </c>
      <c r="G6" s="141"/>
      <c r="H6" s="142"/>
      <c r="I6" s="142"/>
      <c r="J6" s="142"/>
      <c r="K6" s="142"/>
      <c r="L6" s="142"/>
      <c r="M6" s="142"/>
      <c r="N6" s="142"/>
      <c r="O6" s="143"/>
      <c r="P6" s="108"/>
      <c r="Q6" s="111"/>
      <c r="S6" s="129"/>
      <c r="T6" s="5"/>
      <c r="U6" s="5"/>
      <c r="X6" s="11"/>
      <c r="Y6" s="11"/>
    </row>
    <row r="7" spans="1:25" ht="192.6" customHeight="1" x14ac:dyDescent="0.3">
      <c r="A7" s="174" t="s">
        <v>149</v>
      </c>
      <c r="B7" s="118" t="s">
        <v>145</v>
      </c>
      <c r="C7" s="118"/>
      <c r="E7" s="31" t="s">
        <v>344</v>
      </c>
      <c r="G7" s="135" t="s">
        <v>146</v>
      </c>
      <c r="H7" s="136"/>
      <c r="I7" s="136"/>
      <c r="J7" s="136"/>
      <c r="K7" s="136"/>
      <c r="L7" s="136"/>
      <c r="M7" s="136"/>
      <c r="N7" s="136"/>
      <c r="O7" s="137"/>
      <c r="P7" s="108"/>
      <c r="Q7" s="111"/>
      <c r="S7" s="128">
        <v>3</v>
      </c>
      <c r="T7" s="5"/>
      <c r="U7" s="5"/>
      <c r="X7" s="11"/>
      <c r="Y7" s="11"/>
    </row>
    <row r="8" spans="1:25" ht="192.6" customHeight="1" x14ac:dyDescent="0.3">
      <c r="A8" s="175"/>
      <c r="B8" s="118"/>
      <c r="C8" s="118"/>
      <c r="E8" s="31" t="s">
        <v>343</v>
      </c>
      <c r="G8" s="141"/>
      <c r="H8" s="142"/>
      <c r="I8" s="142"/>
      <c r="J8" s="142"/>
      <c r="K8" s="142"/>
      <c r="L8" s="142"/>
      <c r="M8" s="142"/>
      <c r="N8" s="142"/>
      <c r="O8" s="143"/>
      <c r="P8" s="108"/>
      <c r="Q8" s="111"/>
      <c r="S8" s="129"/>
      <c r="T8" s="5"/>
      <c r="U8" s="5"/>
      <c r="X8" s="11"/>
      <c r="Y8" s="11"/>
    </row>
    <row r="9" spans="1:25" ht="323.39999999999998" customHeight="1" x14ac:dyDescent="0.3">
      <c r="A9" s="164" t="s">
        <v>148</v>
      </c>
      <c r="B9" s="118" t="s">
        <v>147</v>
      </c>
      <c r="C9" s="118"/>
      <c r="E9" s="38" t="s">
        <v>402</v>
      </c>
      <c r="G9" s="135" t="s">
        <v>150</v>
      </c>
      <c r="H9" s="136"/>
      <c r="I9" s="136"/>
      <c r="J9" s="136"/>
      <c r="K9" s="136"/>
      <c r="L9" s="136"/>
      <c r="M9" s="136"/>
      <c r="N9" s="136"/>
      <c r="O9" s="137"/>
      <c r="P9" s="108"/>
      <c r="Q9" s="111"/>
      <c r="S9" s="128">
        <v>3</v>
      </c>
      <c r="T9" s="5"/>
      <c r="U9" s="5"/>
      <c r="X9" s="11"/>
      <c r="Y9" s="11"/>
    </row>
    <row r="10" spans="1:25" ht="222" customHeight="1" x14ac:dyDescent="0.3">
      <c r="A10" s="164"/>
      <c r="B10" s="118"/>
      <c r="C10" s="118"/>
      <c r="E10" s="38" t="s">
        <v>404</v>
      </c>
      <c r="G10" s="138"/>
      <c r="H10" s="139"/>
      <c r="I10" s="139"/>
      <c r="J10" s="139"/>
      <c r="K10" s="139"/>
      <c r="L10" s="139"/>
      <c r="M10" s="139"/>
      <c r="N10" s="139"/>
      <c r="O10" s="140"/>
      <c r="P10" s="108"/>
      <c r="Q10" s="111"/>
      <c r="S10" s="169"/>
      <c r="T10" s="5"/>
      <c r="U10" s="5"/>
      <c r="X10" s="11"/>
      <c r="Y10" s="11"/>
    </row>
    <row r="11" spans="1:25" ht="118.2" customHeight="1" x14ac:dyDescent="0.3">
      <c r="A11" s="164"/>
      <c r="B11" s="118"/>
      <c r="C11" s="118"/>
      <c r="E11" s="38" t="s">
        <v>403</v>
      </c>
      <c r="G11" s="141"/>
      <c r="H11" s="142"/>
      <c r="I11" s="142"/>
      <c r="J11" s="142"/>
      <c r="K11" s="142"/>
      <c r="L11" s="142"/>
      <c r="M11" s="142"/>
      <c r="N11" s="142"/>
      <c r="O11" s="143"/>
      <c r="P11" s="108"/>
      <c r="Q11" s="111"/>
      <c r="S11" s="129"/>
      <c r="T11" s="5"/>
      <c r="U11" s="5"/>
      <c r="X11" s="11"/>
      <c r="Y11" s="11"/>
    </row>
    <row r="12" spans="1:25" ht="297" customHeight="1" x14ac:dyDescent="0.3">
      <c r="A12" s="16" t="s">
        <v>155</v>
      </c>
      <c r="B12" s="172" t="s">
        <v>156</v>
      </c>
      <c r="C12" s="173"/>
      <c r="E12" s="39" t="s">
        <v>405</v>
      </c>
      <c r="G12" s="125" t="s">
        <v>157</v>
      </c>
      <c r="H12" s="125"/>
      <c r="I12" s="125"/>
      <c r="J12" s="125"/>
      <c r="K12" s="125"/>
      <c r="L12" s="125"/>
      <c r="M12" s="125"/>
      <c r="N12" s="125"/>
      <c r="O12" s="125"/>
      <c r="P12" s="108"/>
      <c r="Q12" s="111"/>
      <c r="S12" s="34">
        <v>3</v>
      </c>
      <c r="T12" s="5"/>
      <c r="U12" s="5"/>
      <c r="X12" s="11"/>
      <c r="Y12" s="11"/>
    </row>
    <row r="13" spans="1:25" s="13" customFormat="1" ht="75.599999999999994" customHeight="1" x14ac:dyDescent="0.35">
      <c r="A13" s="22" t="s">
        <v>133</v>
      </c>
      <c r="B13" s="25" t="s">
        <v>158</v>
      </c>
      <c r="C13" s="133" t="s">
        <v>159</v>
      </c>
      <c r="D13" s="133"/>
      <c r="E13" s="133"/>
      <c r="F13" s="24"/>
      <c r="G13" s="133"/>
      <c r="H13" s="133"/>
      <c r="I13" s="133"/>
      <c r="J13" s="133"/>
      <c r="K13" s="133"/>
      <c r="L13" s="133"/>
      <c r="M13" s="133"/>
      <c r="N13" s="133"/>
      <c r="O13" s="133"/>
      <c r="P13" s="23"/>
      <c r="Q13" s="23"/>
      <c r="S13" s="23"/>
      <c r="T13" s="15"/>
      <c r="U13" s="15"/>
      <c r="V13" s="24"/>
      <c r="W13" s="24"/>
      <c r="X13" s="24"/>
      <c r="Y13" s="24"/>
    </row>
    <row r="14" spans="1:25" ht="334.2" customHeight="1" x14ac:dyDescent="0.3">
      <c r="A14" s="32" t="s">
        <v>202</v>
      </c>
      <c r="B14" s="124" t="s">
        <v>161</v>
      </c>
      <c r="C14" s="124"/>
      <c r="E14" s="31" t="s">
        <v>406</v>
      </c>
      <c r="G14" s="125" t="s">
        <v>160</v>
      </c>
      <c r="H14" s="125"/>
      <c r="I14" s="125"/>
      <c r="J14" s="125"/>
      <c r="K14" s="125"/>
      <c r="L14" s="125"/>
      <c r="M14" s="125"/>
      <c r="N14" s="125"/>
      <c r="O14" s="125"/>
      <c r="P14" s="108"/>
      <c r="Q14" s="111"/>
      <c r="S14" s="34">
        <v>3</v>
      </c>
      <c r="T14" s="5"/>
      <c r="U14" s="5"/>
      <c r="X14" s="11"/>
      <c r="Y14" s="11"/>
    </row>
    <row r="15" spans="1:25" ht="273.60000000000002" customHeight="1" x14ac:dyDescent="0.3">
      <c r="A15" s="161" t="s">
        <v>164</v>
      </c>
      <c r="B15" s="124" t="s">
        <v>162</v>
      </c>
      <c r="C15" s="124"/>
      <c r="E15" s="31" t="s">
        <v>347</v>
      </c>
      <c r="G15" s="135" t="s">
        <v>163</v>
      </c>
      <c r="H15" s="136"/>
      <c r="I15" s="136"/>
      <c r="J15" s="136"/>
      <c r="K15" s="136"/>
      <c r="L15" s="136"/>
      <c r="M15" s="136"/>
      <c r="N15" s="136"/>
      <c r="O15" s="137"/>
      <c r="P15" s="108"/>
      <c r="Q15" s="111"/>
      <c r="S15" s="128">
        <v>3</v>
      </c>
      <c r="T15" s="5"/>
      <c r="U15" s="5"/>
      <c r="X15" s="11"/>
      <c r="Y15" s="11"/>
    </row>
    <row r="16" spans="1:25" ht="187.8" customHeight="1" x14ac:dyDescent="0.3">
      <c r="A16" s="163"/>
      <c r="B16" s="124"/>
      <c r="C16" s="124"/>
      <c r="E16" s="31" t="s">
        <v>346</v>
      </c>
      <c r="G16" s="138"/>
      <c r="H16" s="139"/>
      <c r="I16" s="139"/>
      <c r="J16" s="139"/>
      <c r="K16" s="139"/>
      <c r="L16" s="139"/>
      <c r="M16" s="139"/>
      <c r="N16" s="139"/>
      <c r="O16" s="140"/>
      <c r="P16" s="108"/>
      <c r="Q16" s="111"/>
      <c r="S16" s="169"/>
      <c r="T16" s="5"/>
      <c r="U16" s="5"/>
      <c r="X16" s="11"/>
      <c r="Y16" s="11"/>
    </row>
    <row r="17" spans="1:25" ht="152.4" customHeight="1" x14ac:dyDescent="0.3">
      <c r="A17" s="162"/>
      <c r="B17" s="124"/>
      <c r="C17" s="124"/>
      <c r="E17" s="31" t="s">
        <v>345</v>
      </c>
      <c r="G17" s="141"/>
      <c r="H17" s="142"/>
      <c r="I17" s="142"/>
      <c r="J17" s="142"/>
      <c r="K17" s="142"/>
      <c r="L17" s="142"/>
      <c r="M17" s="142"/>
      <c r="N17" s="142"/>
      <c r="O17" s="143"/>
      <c r="P17" s="108"/>
      <c r="Q17" s="111"/>
      <c r="S17" s="129"/>
      <c r="T17" s="5"/>
      <c r="U17" s="5"/>
      <c r="X17" s="11"/>
      <c r="Y17" s="11"/>
    </row>
    <row r="18" spans="1:25" ht="238.2" customHeight="1" x14ac:dyDescent="0.3">
      <c r="A18" s="164" t="s">
        <v>165</v>
      </c>
      <c r="B18" s="124" t="s">
        <v>166</v>
      </c>
      <c r="C18" s="124"/>
      <c r="E18" s="31" t="s">
        <v>350</v>
      </c>
      <c r="G18" s="136" t="s">
        <v>167</v>
      </c>
      <c r="H18" s="136"/>
      <c r="I18" s="136"/>
      <c r="J18" s="136"/>
      <c r="K18" s="136"/>
      <c r="L18" s="136"/>
      <c r="M18" s="136"/>
      <c r="N18" s="136"/>
      <c r="O18" s="136"/>
      <c r="P18" s="108"/>
      <c r="Q18" s="111"/>
      <c r="S18" s="128">
        <v>3</v>
      </c>
      <c r="T18" s="5"/>
      <c r="U18" s="5"/>
      <c r="X18" s="11"/>
      <c r="Y18" s="11"/>
    </row>
    <row r="19" spans="1:25" ht="87" customHeight="1" x14ac:dyDescent="0.3">
      <c r="A19" s="164"/>
      <c r="B19" s="124"/>
      <c r="C19" s="124"/>
      <c r="E19" s="31" t="s">
        <v>349</v>
      </c>
      <c r="G19" s="139"/>
      <c r="H19" s="139"/>
      <c r="I19" s="139"/>
      <c r="J19" s="139"/>
      <c r="K19" s="139"/>
      <c r="L19" s="139"/>
      <c r="M19" s="139"/>
      <c r="N19" s="139"/>
      <c r="O19" s="139"/>
      <c r="P19" s="108"/>
      <c r="Q19" s="111"/>
      <c r="S19" s="169"/>
      <c r="T19" s="5"/>
      <c r="U19" s="5"/>
      <c r="X19" s="11"/>
      <c r="Y19" s="11"/>
    </row>
    <row r="20" spans="1:25" ht="128.4" customHeight="1" x14ac:dyDescent="0.3">
      <c r="A20" s="164"/>
      <c r="B20" s="124"/>
      <c r="C20" s="124"/>
      <c r="E20" s="31" t="s">
        <v>348</v>
      </c>
      <c r="G20" s="139"/>
      <c r="H20" s="139"/>
      <c r="I20" s="139"/>
      <c r="J20" s="139"/>
      <c r="K20" s="139"/>
      <c r="L20" s="139"/>
      <c r="M20" s="139"/>
      <c r="N20" s="139"/>
      <c r="O20" s="139"/>
      <c r="P20" s="108"/>
      <c r="Q20" s="111"/>
      <c r="S20" s="129"/>
      <c r="T20" s="5"/>
      <c r="U20" s="5"/>
      <c r="X20" s="11"/>
      <c r="Y20" s="11"/>
    </row>
    <row r="21" spans="1:25" s="13" customFormat="1" ht="70.8" customHeight="1" x14ac:dyDescent="0.35">
      <c r="A21" s="22" t="s">
        <v>134</v>
      </c>
      <c r="B21" s="25" t="s">
        <v>168</v>
      </c>
      <c r="C21" s="133" t="s">
        <v>169</v>
      </c>
      <c r="D21" s="133"/>
      <c r="E21" s="133"/>
      <c r="F21" s="24"/>
      <c r="G21" s="133"/>
      <c r="H21" s="133"/>
      <c r="I21" s="133"/>
      <c r="J21" s="133"/>
      <c r="K21" s="133"/>
      <c r="L21" s="133"/>
      <c r="M21" s="133"/>
      <c r="N21" s="133"/>
      <c r="O21" s="133"/>
      <c r="P21" s="23"/>
      <c r="Q21" s="23"/>
      <c r="S21" s="23"/>
      <c r="T21" s="15"/>
      <c r="U21" s="15"/>
      <c r="V21" s="24"/>
      <c r="W21" s="24"/>
      <c r="X21" s="24"/>
      <c r="Y21" s="24"/>
    </row>
    <row r="22" spans="1:25" ht="346.8" customHeight="1" x14ac:dyDescent="0.3">
      <c r="A22" s="32" t="s">
        <v>171</v>
      </c>
      <c r="B22" s="124" t="s">
        <v>170</v>
      </c>
      <c r="C22" s="124"/>
      <c r="E22" s="31" t="s">
        <v>173</v>
      </c>
      <c r="G22" s="153" t="s">
        <v>172</v>
      </c>
      <c r="H22" s="153"/>
      <c r="I22" s="153"/>
      <c r="J22" s="153"/>
      <c r="K22" s="153"/>
      <c r="L22" s="153"/>
      <c r="M22" s="153"/>
      <c r="N22" s="153"/>
      <c r="O22" s="153"/>
      <c r="P22" s="108"/>
      <c r="Q22" s="111"/>
      <c r="S22" s="34">
        <v>3</v>
      </c>
      <c r="T22" s="5"/>
      <c r="U22" s="5"/>
      <c r="X22" s="11"/>
      <c r="Y22" s="11"/>
    </row>
    <row r="23" spans="1:25" ht="243.6" customHeight="1" x14ac:dyDescent="0.3">
      <c r="A23" s="32" t="s">
        <v>175</v>
      </c>
      <c r="B23" s="124" t="s">
        <v>174</v>
      </c>
      <c r="C23" s="124"/>
      <c r="E23" s="31" t="s">
        <v>177</v>
      </c>
      <c r="G23" s="153" t="s">
        <v>176</v>
      </c>
      <c r="H23" s="153"/>
      <c r="I23" s="153"/>
      <c r="J23" s="153"/>
      <c r="K23" s="153"/>
      <c r="L23" s="153"/>
      <c r="M23" s="153"/>
      <c r="N23" s="153"/>
      <c r="O23" s="153"/>
      <c r="P23" s="108"/>
      <c r="Q23" s="111"/>
      <c r="S23" s="34">
        <v>3</v>
      </c>
      <c r="T23" s="5"/>
      <c r="U23" s="5"/>
      <c r="X23" s="11"/>
      <c r="Y23" s="11"/>
    </row>
    <row r="24" spans="1:25" ht="409.2" customHeight="1" x14ac:dyDescent="0.3">
      <c r="A24" s="32" t="s">
        <v>179</v>
      </c>
      <c r="B24" s="124" t="s">
        <v>178</v>
      </c>
      <c r="C24" s="124"/>
      <c r="E24" s="38" t="s">
        <v>187</v>
      </c>
      <c r="G24" s="125" t="s">
        <v>180</v>
      </c>
      <c r="H24" s="131"/>
      <c r="I24" s="131"/>
      <c r="J24" s="131"/>
      <c r="K24" s="131"/>
      <c r="L24" s="131"/>
      <c r="M24" s="131"/>
      <c r="N24" s="131"/>
      <c r="O24" s="131"/>
      <c r="P24" s="108"/>
      <c r="Q24" s="111"/>
      <c r="S24" s="34">
        <v>3</v>
      </c>
    </row>
    <row r="25" spans="1:25" ht="178.2" customHeight="1" x14ac:dyDescent="0.3">
      <c r="A25" s="32" t="s">
        <v>185</v>
      </c>
      <c r="B25" s="170" t="s">
        <v>188</v>
      </c>
      <c r="C25" s="171"/>
      <c r="E25" s="31" t="s">
        <v>191</v>
      </c>
      <c r="G25" s="125" t="s">
        <v>190</v>
      </c>
      <c r="H25" s="131"/>
      <c r="I25" s="131"/>
      <c r="J25" s="131"/>
      <c r="K25" s="131"/>
      <c r="L25" s="131"/>
      <c r="M25" s="131"/>
      <c r="N25" s="131"/>
      <c r="O25" s="131"/>
      <c r="P25" s="108"/>
      <c r="Q25" s="111"/>
      <c r="S25" s="34">
        <v>3</v>
      </c>
    </row>
    <row r="26" spans="1:25" ht="178.2" customHeight="1" x14ac:dyDescent="0.3">
      <c r="A26" s="32" t="s">
        <v>186</v>
      </c>
      <c r="B26" s="124" t="s">
        <v>189</v>
      </c>
      <c r="C26" s="124"/>
      <c r="E26" s="31" t="s">
        <v>193</v>
      </c>
      <c r="G26" s="125" t="s">
        <v>192</v>
      </c>
      <c r="H26" s="125"/>
      <c r="I26" s="125"/>
      <c r="J26" s="125"/>
      <c r="K26" s="125"/>
      <c r="L26" s="125"/>
      <c r="M26" s="125"/>
      <c r="N26" s="125"/>
      <c r="O26" s="125"/>
      <c r="P26" s="108"/>
      <c r="Q26" s="111"/>
      <c r="S26" s="34">
        <v>3</v>
      </c>
    </row>
    <row r="27" spans="1:25" s="13" customFormat="1" ht="90" customHeight="1" x14ac:dyDescent="0.35">
      <c r="A27" s="22" t="s">
        <v>135</v>
      </c>
      <c r="B27" s="25" t="s">
        <v>194</v>
      </c>
      <c r="C27" s="133" t="s">
        <v>195</v>
      </c>
      <c r="D27" s="133"/>
      <c r="E27" s="133"/>
      <c r="F27" s="24"/>
      <c r="G27" s="133"/>
      <c r="H27" s="133"/>
      <c r="I27" s="133"/>
      <c r="J27" s="133"/>
      <c r="K27" s="133"/>
      <c r="L27" s="133"/>
      <c r="M27" s="133"/>
      <c r="N27" s="133"/>
      <c r="O27" s="133"/>
      <c r="P27" s="23"/>
      <c r="Q27" s="112"/>
      <c r="S27" s="23"/>
      <c r="T27" s="15"/>
      <c r="U27" s="15"/>
      <c r="V27" s="24"/>
      <c r="W27" s="24"/>
      <c r="X27" s="24"/>
      <c r="Y27" s="24"/>
    </row>
    <row r="28" spans="1:25" ht="409.2" customHeight="1" x14ac:dyDescent="0.3">
      <c r="A28" s="164" t="s">
        <v>232</v>
      </c>
      <c r="B28" s="124" t="s">
        <v>196</v>
      </c>
      <c r="C28" s="124"/>
      <c r="E28" s="38" t="s">
        <v>352</v>
      </c>
      <c r="G28" s="135" t="s">
        <v>197</v>
      </c>
      <c r="H28" s="136"/>
      <c r="I28" s="136"/>
      <c r="J28" s="136"/>
      <c r="K28" s="136"/>
      <c r="L28" s="136"/>
      <c r="M28" s="136"/>
      <c r="N28" s="136"/>
      <c r="O28" s="137"/>
      <c r="P28" s="108"/>
      <c r="Q28" s="111"/>
      <c r="S28" s="128">
        <v>3</v>
      </c>
    </row>
    <row r="29" spans="1:25" ht="88.8" customHeight="1" x14ac:dyDescent="0.3">
      <c r="A29" s="164"/>
      <c r="B29" s="124"/>
      <c r="C29" s="124"/>
      <c r="E29" s="31" t="s">
        <v>351</v>
      </c>
      <c r="G29" s="141"/>
      <c r="H29" s="142"/>
      <c r="I29" s="142"/>
      <c r="J29" s="142"/>
      <c r="K29" s="142"/>
      <c r="L29" s="142"/>
      <c r="M29" s="142"/>
      <c r="N29" s="142"/>
      <c r="O29" s="143"/>
      <c r="P29" s="108"/>
      <c r="Q29" s="111"/>
      <c r="S29" s="129"/>
    </row>
    <row r="30" spans="1:25" ht="112.8" customHeight="1" x14ac:dyDescent="0.3">
      <c r="A30" s="161" t="s">
        <v>233</v>
      </c>
      <c r="B30" s="124" t="s">
        <v>198</v>
      </c>
      <c r="C30" s="124"/>
      <c r="E30" s="31" t="s">
        <v>354</v>
      </c>
      <c r="G30" s="135" t="s">
        <v>199</v>
      </c>
      <c r="H30" s="136"/>
      <c r="I30" s="136"/>
      <c r="J30" s="136"/>
      <c r="K30" s="136"/>
      <c r="L30" s="136"/>
      <c r="M30" s="136"/>
      <c r="N30" s="136"/>
      <c r="O30" s="137"/>
      <c r="P30" s="108"/>
      <c r="Q30" s="111"/>
      <c r="S30" s="34">
        <v>3</v>
      </c>
    </row>
    <row r="31" spans="1:25" ht="274.8" customHeight="1" x14ac:dyDescent="0.3">
      <c r="A31" s="162"/>
      <c r="B31" s="124"/>
      <c r="C31" s="124"/>
      <c r="E31" s="31" t="s">
        <v>353</v>
      </c>
      <c r="G31" s="141"/>
      <c r="H31" s="142"/>
      <c r="I31" s="142"/>
      <c r="J31" s="142"/>
      <c r="K31" s="142"/>
      <c r="L31" s="142"/>
      <c r="M31" s="142"/>
      <c r="N31" s="142"/>
      <c r="O31" s="143"/>
      <c r="P31" s="108"/>
      <c r="Q31" s="111"/>
      <c r="S31" s="34"/>
    </row>
    <row r="32" spans="1:25" ht="318.60000000000002" customHeight="1" x14ac:dyDescent="0.3">
      <c r="A32" s="164" t="s">
        <v>234</v>
      </c>
      <c r="B32" s="168" t="s">
        <v>200</v>
      </c>
      <c r="C32" s="168"/>
      <c r="E32" s="39" t="s">
        <v>356</v>
      </c>
      <c r="G32" s="125" t="s">
        <v>201</v>
      </c>
      <c r="H32" s="125"/>
      <c r="I32" s="125"/>
      <c r="J32" s="125"/>
      <c r="K32" s="125"/>
      <c r="L32" s="125"/>
      <c r="M32" s="125"/>
      <c r="N32" s="125"/>
      <c r="O32" s="125"/>
      <c r="P32" s="108"/>
      <c r="Q32" s="111"/>
      <c r="S32" s="126">
        <v>3</v>
      </c>
    </row>
    <row r="33" spans="1:23" ht="110.4" customHeight="1" x14ac:dyDescent="0.3">
      <c r="A33" s="164"/>
      <c r="B33" s="165"/>
      <c r="C33" s="165"/>
      <c r="E33" s="31" t="s">
        <v>355</v>
      </c>
      <c r="G33" s="125"/>
      <c r="H33" s="125"/>
      <c r="I33" s="125"/>
      <c r="J33" s="125"/>
      <c r="K33" s="125"/>
      <c r="L33" s="125"/>
      <c r="M33" s="125"/>
      <c r="N33" s="125"/>
      <c r="O33" s="125"/>
      <c r="P33" s="108"/>
      <c r="Q33" s="111"/>
      <c r="S33" s="127"/>
    </row>
    <row r="36" spans="1:23" ht="26.4" customHeight="1" thickBot="1" x14ac:dyDescent="0.35">
      <c r="G36" s="130"/>
      <c r="H36" s="130"/>
      <c r="I36" s="130"/>
      <c r="J36" s="130"/>
      <c r="K36" s="130"/>
      <c r="L36" s="130"/>
      <c r="M36" s="130"/>
      <c r="N36" s="130"/>
      <c r="O36" s="130"/>
      <c r="P36" s="27"/>
      <c r="Q36" s="27"/>
      <c r="S36" s="26">
        <f>S4+S5+S7+S9+S12+S14+S15+S18+S22+S23+S24+S25+S26+S28+S30+S32</f>
        <v>48</v>
      </c>
      <c r="T36" s="27" t="s">
        <v>78</v>
      </c>
    </row>
    <row r="37" spans="1:23" ht="26.4" customHeight="1" thickTop="1" x14ac:dyDescent="0.3">
      <c r="G37" s="130"/>
      <c r="H37" s="130"/>
      <c r="I37" s="130"/>
      <c r="J37" s="130"/>
      <c r="K37" s="130"/>
      <c r="L37" s="130"/>
      <c r="M37" s="130"/>
      <c r="N37" s="130"/>
      <c r="O37" s="130"/>
      <c r="P37" s="28"/>
      <c r="Q37" s="28"/>
      <c r="S37" s="28">
        <f>S36/27</f>
        <v>1.7777777777777777</v>
      </c>
      <c r="T37" s="27" t="s">
        <v>77</v>
      </c>
    </row>
    <row r="38" spans="1:23" x14ac:dyDescent="0.3">
      <c r="P38" s="30"/>
      <c r="Q38" s="30"/>
      <c r="S38" s="30"/>
      <c r="T38" s="29"/>
    </row>
    <row r="39" spans="1:23" x14ac:dyDescent="0.3">
      <c r="G39" s="130"/>
      <c r="H39" s="130"/>
      <c r="I39" s="130"/>
      <c r="J39" s="130"/>
      <c r="K39" s="130"/>
      <c r="L39" s="130"/>
      <c r="M39" s="130"/>
      <c r="N39" s="130"/>
      <c r="O39" s="130"/>
      <c r="P39" s="30"/>
      <c r="Q39" s="30"/>
      <c r="S39" s="30">
        <f>S4+S5+S7+S9+S12</f>
        <v>15</v>
      </c>
      <c r="T39" s="30" t="s">
        <v>151</v>
      </c>
    </row>
    <row r="40" spans="1:23" x14ac:dyDescent="0.3">
      <c r="P40" s="35"/>
      <c r="Q40" s="35"/>
      <c r="S40" s="35">
        <f>S39/15</f>
        <v>1</v>
      </c>
      <c r="T40" s="29" t="s">
        <v>181</v>
      </c>
    </row>
    <row r="41" spans="1:23" x14ac:dyDescent="0.3">
      <c r="G41" s="130"/>
      <c r="H41" s="130"/>
      <c r="I41" s="130"/>
      <c r="J41" s="130"/>
      <c r="K41" s="130"/>
      <c r="L41" s="130"/>
      <c r="M41" s="130"/>
      <c r="N41" s="130"/>
      <c r="O41" s="130"/>
      <c r="P41" s="30"/>
      <c r="Q41" s="30"/>
      <c r="S41" s="30">
        <f>S14+S15+S18</f>
        <v>9</v>
      </c>
      <c r="T41" s="30" t="s">
        <v>152</v>
      </c>
    </row>
    <row r="42" spans="1:23" x14ac:dyDescent="0.3">
      <c r="P42" s="35"/>
      <c r="Q42" s="35"/>
      <c r="S42" s="35">
        <f>S41/9</f>
        <v>1</v>
      </c>
      <c r="T42" s="29" t="s">
        <v>182</v>
      </c>
    </row>
    <row r="43" spans="1:23" x14ac:dyDescent="0.3">
      <c r="G43" s="130"/>
      <c r="H43" s="130"/>
      <c r="I43" s="130"/>
      <c r="J43" s="130"/>
      <c r="K43" s="130"/>
      <c r="L43" s="130"/>
      <c r="M43" s="130"/>
      <c r="N43" s="130"/>
      <c r="O43" s="130"/>
      <c r="P43" s="30"/>
      <c r="Q43" s="30"/>
      <c r="S43" s="30">
        <f>S22+S23+S24+S25+S26</f>
        <v>15</v>
      </c>
      <c r="T43" s="30" t="s">
        <v>153</v>
      </c>
    </row>
    <row r="44" spans="1:23" x14ac:dyDescent="0.3">
      <c r="P44" s="35"/>
      <c r="Q44" s="35"/>
      <c r="S44" s="35">
        <f>S43/15</f>
        <v>1</v>
      </c>
      <c r="T44" s="29" t="s">
        <v>183</v>
      </c>
    </row>
    <row r="45" spans="1:23" x14ac:dyDescent="0.3">
      <c r="G45" s="130"/>
      <c r="H45" s="130"/>
      <c r="I45" s="130"/>
      <c r="J45" s="130"/>
      <c r="K45" s="130"/>
      <c r="L45" s="130"/>
      <c r="M45" s="130"/>
      <c r="N45" s="130"/>
      <c r="O45" s="130"/>
      <c r="P45" s="30"/>
      <c r="Q45" s="30"/>
      <c r="S45" s="30">
        <f>S24+S25+S27+S28</f>
        <v>9</v>
      </c>
      <c r="T45" s="30" t="s">
        <v>154</v>
      </c>
      <c r="U45" s="11"/>
      <c r="V45" s="3"/>
      <c r="W45" s="3"/>
    </row>
    <row r="46" spans="1:23" x14ac:dyDescent="0.3">
      <c r="P46" s="35"/>
      <c r="Q46" s="35"/>
      <c r="S46" s="35">
        <f>S45/9</f>
        <v>1</v>
      </c>
      <c r="T46" s="29" t="s">
        <v>184</v>
      </c>
      <c r="U46" s="11"/>
      <c r="V46" s="3"/>
      <c r="W46" s="3"/>
    </row>
    <row r="47" spans="1:23" x14ac:dyDescent="0.3">
      <c r="G47" s="130"/>
      <c r="H47" s="130"/>
      <c r="I47" s="130"/>
      <c r="J47" s="130"/>
      <c r="K47" s="130"/>
      <c r="L47" s="130"/>
      <c r="M47" s="130"/>
      <c r="N47" s="130"/>
      <c r="O47" s="130"/>
      <c r="T47" s="11"/>
      <c r="U47" s="11"/>
      <c r="V47" s="3"/>
      <c r="W47" s="3"/>
    </row>
    <row r="48" spans="1:23" x14ac:dyDescent="0.3">
      <c r="T48" s="11"/>
      <c r="U48" s="11"/>
      <c r="V48" s="3"/>
      <c r="W48" s="3"/>
    </row>
  </sheetData>
  <mergeCells count="64">
    <mergeCell ref="B24:C24"/>
    <mergeCell ref="S9:S11"/>
    <mergeCell ref="B9:C11"/>
    <mergeCell ref="A9:A11"/>
    <mergeCell ref="A5:A6"/>
    <mergeCell ref="B5:C6"/>
    <mergeCell ref="G5:O6"/>
    <mergeCell ref="S5:S6"/>
    <mergeCell ref="B7:C8"/>
    <mergeCell ref="G7:O8"/>
    <mergeCell ref="A7:A8"/>
    <mergeCell ref="S7:S8"/>
    <mergeCell ref="G15:O17"/>
    <mergeCell ref="S15:S17"/>
    <mergeCell ref="B15:C17"/>
    <mergeCell ref="A15:A17"/>
    <mergeCell ref="G47:O47"/>
    <mergeCell ref="G27:O27"/>
    <mergeCell ref="G12:O12"/>
    <mergeCell ref="G26:O26"/>
    <mergeCell ref="G36:O36"/>
    <mergeCell ref="G37:O37"/>
    <mergeCell ref="G39:O39"/>
    <mergeCell ref="G41:O41"/>
    <mergeCell ref="G43:O43"/>
    <mergeCell ref="G21:O21"/>
    <mergeCell ref="G22:O22"/>
    <mergeCell ref="G23:O23"/>
    <mergeCell ref="G24:O24"/>
    <mergeCell ref="G45:O45"/>
    <mergeCell ref="G25:O25"/>
    <mergeCell ref="G13:O13"/>
    <mergeCell ref="V1:Y1"/>
    <mergeCell ref="G2:O2"/>
    <mergeCell ref="G3:O3"/>
    <mergeCell ref="G4:O4"/>
    <mergeCell ref="B12:C12"/>
    <mergeCell ref="C13:E13"/>
    <mergeCell ref="C3:E3"/>
    <mergeCell ref="G14:O14"/>
    <mergeCell ref="B4:C4"/>
    <mergeCell ref="G9:O11"/>
    <mergeCell ref="B14:C14"/>
    <mergeCell ref="A18:A20"/>
    <mergeCell ref="G18:O20"/>
    <mergeCell ref="S18:S20"/>
    <mergeCell ref="B22:C22"/>
    <mergeCell ref="B23:C23"/>
    <mergeCell ref="C21:E21"/>
    <mergeCell ref="B18:C20"/>
    <mergeCell ref="B25:C25"/>
    <mergeCell ref="B26:C26"/>
    <mergeCell ref="B28:C29"/>
    <mergeCell ref="A28:A29"/>
    <mergeCell ref="G28:O29"/>
    <mergeCell ref="C27:E27"/>
    <mergeCell ref="S28:S29"/>
    <mergeCell ref="B30:C31"/>
    <mergeCell ref="A30:A31"/>
    <mergeCell ref="G30:O31"/>
    <mergeCell ref="A32:A33"/>
    <mergeCell ref="B32:C33"/>
    <mergeCell ref="G32:O33"/>
    <mergeCell ref="S32:S33"/>
  </mergeCells>
  <phoneticPr fontId="10" type="noConversion"/>
  <pageMargins left="0.70866141732283472" right="0.70866141732283472" top="0.78740157480314965" bottom="0.78740157480314965" header="0.31496062992125984" footer="0.31496062992125984"/>
  <pageSetup paperSize="9" scale="67" orientation="landscape"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53"/>
  <sheetViews>
    <sheetView zoomScale="60" zoomScaleNormal="60" workbookViewId="0">
      <pane xSplit="1" ySplit="2" topLeftCell="C37" activePane="bottomRight" state="frozen"/>
      <selection pane="topRight" activeCell="B1" sqref="B1"/>
      <selection pane="bottomLeft" activeCell="A3" sqref="A3"/>
      <selection pane="bottomRight" activeCell="E35" sqref="E35"/>
    </sheetView>
  </sheetViews>
  <sheetFormatPr baseColWidth="10" defaultRowHeight="15.6" x14ac:dyDescent="0.3"/>
  <cols>
    <col min="1" max="1" width="7.44140625" style="16" customWidth="1"/>
    <col min="2" max="2" width="31.5546875" style="2" customWidth="1"/>
    <col min="3" max="3" width="54.6640625" style="11" customWidth="1"/>
    <col min="4" max="4" width="1.5546875" style="11" customWidth="1"/>
    <col min="5" max="5" width="86.33203125" style="11" customWidth="1"/>
    <col min="6" max="6" width="2.33203125" style="11" customWidth="1"/>
    <col min="7" max="7" width="11.5546875" style="5"/>
    <col min="8" max="14" width="11.5546875" style="3"/>
    <col min="15" max="15" width="11.44140625" style="3" customWidth="1"/>
    <col min="16" max="16" width="2.21875" style="3" customWidth="1"/>
    <col min="17" max="17" width="6.77734375" style="108" customWidth="1"/>
    <col min="18" max="18" width="17.33203125" style="17" customWidth="1"/>
    <col min="19" max="19" width="2.33203125" style="17" customWidth="1"/>
    <col min="20" max="20" width="17.6640625" style="17" customWidth="1"/>
    <col min="21" max="21" width="41.44140625" style="3" customWidth="1"/>
    <col min="22" max="22" width="14.5546875" style="3" customWidth="1"/>
    <col min="23" max="23" width="23.44140625" style="11" customWidth="1"/>
    <col min="24" max="24" width="24.5546875" style="11" customWidth="1"/>
    <col min="25" max="25" width="37.44140625" style="3" customWidth="1"/>
    <col min="26" max="26" width="52" style="3" customWidth="1"/>
    <col min="27" max="16384" width="11.5546875" style="3"/>
  </cols>
  <sheetData>
    <row r="1" spans="1:26" s="6" customFormat="1" ht="54" customHeight="1" x14ac:dyDescent="0.35">
      <c r="A1" s="12" t="s">
        <v>203</v>
      </c>
      <c r="B1" s="12"/>
      <c r="C1" s="12"/>
      <c r="D1" s="12"/>
      <c r="E1" s="12"/>
      <c r="F1" s="12"/>
      <c r="G1" s="12"/>
      <c r="H1" s="12"/>
      <c r="I1" s="12"/>
      <c r="J1" s="12"/>
      <c r="K1" s="12"/>
      <c r="L1" s="12"/>
      <c r="M1" s="12"/>
      <c r="N1" s="12"/>
      <c r="O1" s="12"/>
      <c r="P1" s="12"/>
      <c r="Q1" s="114"/>
      <c r="R1" s="12"/>
      <c r="S1" s="12"/>
      <c r="T1" s="12"/>
      <c r="U1" s="12"/>
      <c r="V1" s="12"/>
      <c r="W1" s="132"/>
      <c r="X1" s="132"/>
      <c r="Y1" s="132"/>
      <c r="Z1" s="132"/>
    </row>
    <row r="2" spans="1:26" s="21" customFormat="1" ht="52.8" customHeight="1" x14ac:dyDescent="0.3">
      <c r="A2" s="18" t="s">
        <v>4</v>
      </c>
      <c r="B2" s="19" t="s">
        <v>298</v>
      </c>
      <c r="C2" s="20"/>
      <c r="D2" s="20"/>
      <c r="E2" s="20" t="s">
        <v>357</v>
      </c>
      <c r="F2" s="20"/>
      <c r="G2" s="134" t="s">
        <v>26</v>
      </c>
      <c r="H2" s="134"/>
      <c r="I2" s="134"/>
      <c r="J2" s="134"/>
      <c r="K2" s="134"/>
      <c r="L2" s="134"/>
      <c r="M2" s="134"/>
      <c r="N2" s="134"/>
      <c r="O2" s="134"/>
      <c r="P2" s="19"/>
      <c r="Q2" s="19" t="s">
        <v>410</v>
      </c>
      <c r="R2" s="20" t="s">
        <v>297</v>
      </c>
      <c r="S2" s="19"/>
      <c r="T2" s="20" t="s">
        <v>296</v>
      </c>
      <c r="U2" s="19" t="s">
        <v>5</v>
      </c>
      <c r="V2" s="19" t="s">
        <v>6</v>
      </c>
      <c r="W2" s="20" t="s">
        <v>16</v>
      </c>
      <c r="X2" s="20" t="s">
        <v>17</v>
      </c>
      <c r="Y2" s="19" t="s">
        <v>0</v>
      </c>
      <c r="Z2" s="19" t="s">
        <v>18</v>
      </c>
    </row>
    <row r="3" spans="1:26" s="14" customFormat="1" ht="76.2" customHeight="1" x14ac:dyDescent="0.35">
      <c r="A3" s="22" t="s">
        <v>204</v>
      </c>
      <c r="B3" s="25" t="s">
        <v>213</v>
      </c>
      <c r="C3" s="133" t="s">
        <v>214</v>
      </c>
      <c r="D3" s="133"/>
      <c r="E3" s="133"/>
      <c r="F3" s="24"/>
      <c r="G3" s="133"/>
      <c r="H3" s="133"/>
      <c r="I3" s="133"/>
      <c r="J3" s="133"/>
      <c r="K3" s="133"/>
      <c r="L3" s="133"/>
      <c r="M3" s="133"/>
      <c r="N3" s="133"/>
      <c r="O3" s="133"/>
      <c r="P3" s="13"/>
      <c r="Q3" s="23"/>
      <c r="R3" s="23"/>
      <c r="S3" s="23"/>
      <c r="T3" s="23"/>
      <c r="U3" s="13"/>
      <c r="V3" s="13"/>
      <c r="W3" s="24"/>
      <c r="X3" s="24"/>
      <c r="Y3" s="24"/>
      <c r="Z3" s="24"/>
    </row>
    <row r="4" spans="1:26" ht="129.6" customHeight="1" x14ac:dyDescent="0.3">
      <c r="A4" s="161" t="s">
        <v>217</v>
      </c>
      <c r="B4" s="124" t="s">
        <v>216</v>
      </c>
      <c r="C4" s="124"/>
      <c r="E4" s="31" t="s">
        <v>358</v>
      </c>
      <c r="G4" s="135" t="s">
        <v>215</v>
      </c>
      <c r="H4" s="136"/>
      <c r="I4" s="136"/>
      <c r="J4" s="136"/>
      <c r="K4" s="136"/>
      <c r="L4" s="136"/>
      <c r="M4" s="136"/>
      <c r="N4" s="136"/>
      <c r="O4" s="137"/>
      <c r="Q4" s="113">
        <v>86</v>
      </c>
      <c r="R4" s="111"/>
      <c r="S4" s="108"/>
      <c r="T4" s="128">
        <v>3</v>
      </c>
      <c r="Y4" s="11"/>
      <c r="Z4" s="11"/>
    </row>
    <row r="5" spans="1:26" ht="233.4" customHeight="1" x14ac:dyDescent="0.3">
      <c r="A5" s="162"/>
      <c r="B5" s="124"/>
      <c r="C5" s="124"/>
      <c r="E5" s="31" t="s">
        <v>408</v>
      </c>
      <c r="G5" s="141"/>
      <c r="H5" s="142"/>
      <c r="I5" s="142"/>
      <c r="J5" s="142"/>
      <c r="K5" s="142"/>
      <c r="L5" s="142"/>
      <c r="M5" s="142"/>
      <c r="N5" s="142"/>
      <c r="O5" s="143"/>
      <c r="Q5" s="113">
        <v>87</v>
      </c>
      <c r="R5" s="111"/>
      <c r="S5" s="108"/>
      <c r="T5" s="129"/>
      <c r="Y5" s="11"/>
      <c r="Z5" s="11"/>
    </row>
    <row r="6" spans="1:26" ht="408.6" customHeight="1" x14ac:dyDescent="0.3">
      <c r="A6" s="161" t="s">
        <v>219</v>
      </c>
      <c r="B6" s="124" t="s">
        <v>218</v>
      </c>
      <c r="C6" s="124"/>
      <c r="E6" s="39" t="s">
        <v>360</v>
      </c>
      <c r="G6" s="135" t="s">
        <v>220</v>
      </c>
      <c r="H6" s="136"/>
      <c r="I6" s="136"/>
      <c r="J6" s="136"/>
      <c r="K6" s="136"/>
      <c r="L6" s="136"/>
      <c r="M6" s="136"/>
      <c r="N6" s="136"/>
      <c r="O6" s="137"/>
      <c r="Q6" s="113">
        <v>88</v>
      </c>
      <c r="R6" s="111"/>
      <c r="S6" s="108"/>
      <c r="T6" s="128">
        <v>3</v>
      </c>
      <c r="U6" s="5"/>
      <c r="V6" s="5"/>
      <c r="Y6" s="11"/>
      <c r="Z6" s="11"/>
    </row>
    <row r="7" spans="1:26" ht="91.2" customHeight="1" x14ac:dyDescent="0.3">
      <c r="A7" s="162"/>
      <c r="B7" s="124"/>
      <c r="C7" s="124"/>
      <c r="E7" s="39" t="s">
        <v>409</v>
      </c>
      <c r="G7" s="141"/>
      <c r="H7" s="142"/>
      <c r="I7" s="142"/>
      <c r="J7" s="142"/>
      <c r="K7" s="142"/>
      <c r="L7" s="142"/>
      <c r="M7" s="142"/>
      <c r="N7" s="142"/>
      <c r="O7" s="143"/>
      <c r="Q7" s="113">
        <v>89</v>
      </c>
      <c r="R7" s="111"/>
      <c r="S7" s="108"/>
      <c r="T7" s="129"/>
      <c r="U7" s="5"/>
      <c r="V7" s="5"/>
      <c r="Y7" s="11"/>
      <c r="Z7" s="11"/>
    </row>
    <row r="8" spans="1:26" ht="263.39999999999998" customHeight="1" x14ac:dyDescent="0.3">
      <c r="A8" s="161" t="s">
        <v>223</v>
      </c>
      <c r="B8" s="124" t="s">
        <v>221</v>
      </c>
      <c r="C8" s="124"/>
      <c r="E8" s="31" t="s">
        <v>365</v>
      </c>
      <c r="G8" s="135" t="s">
        <v>222</v>
      </c>
      <c r="H8" s="136"/>
      <c r="I8" s="136"/>
      <c r="J8" s="136"/>
      <c r="K8" s="136"/>
      <c r="L8" s="136"/>
      <c r="M8" s="136"/>
      <c r="N8" s="136"/>
      <c r="O8" s="137"/>
      <c r="Q8" s="113">
        <v>90</v>
      </c>
      <c r="R8" s="111"/>
      <c r="S8" s="108"/>
      <c r="T8" s="128">
        <v>3</v>
      </c>
      <c r="U8" s="5"/>
      <c r="V8" s="5"/>
      <c r="Y8" s="11"/>
      <c r="Z8" s="11"/>
    </row>
    <row r="9" spans="1:26" ht="71.400000000000006" customHeight="1" x14ac:dyDescent="0.3">
      <c r="A9" s="163"/>
      <c r="B9" s="124"/>
      <c r="C9" s="124"/>
      <c r="E9" s="31" t="s">
        <v>364</v>
      </c>
      <c r="G9" s="138"/>
      <c r="H9" s="139"/>
      <c r="I9" s="139"/>
      <c r="J9" s="139"/>
      <c r="K9" s="139"/>
      <c r="L9" s="139"/>
      <c r="M9" s="139"/>
      <c r="N9" s="139"/>
      <c r="O9" s="140"/>
      <c r="Q9" s="113">
        <v>91</v>
      </c>
      <c r="R9" s="111"/>
      <c r="S9" s="108"/>
      <c r="T9" s="169"/>
      <c r="U9" s="5"/>
      <c r="V9" s="5"/>
      <c r="Y9" s="11"/>
      <c r="Z9" s="11"/>
    </row>
    <row r="10" spans="1:26" ht="203.4" customHeight="1" x14ac:dyDescent="0.3">
      <c r="A10" s="163"/>
      <c r="B10" s="124"/>
      <c r="C10" s="124"/>
      <c r="E10" s="31" t="s">
        <v>363</v>
      </c>
      <c r="G10" s="138"/>
      <c r="H10" s="139"/>
      <c r="I10" s="139"/>
      <c r="J10" s="139"/>
      <c r="K10" s="139"/>
      <c r="L10" s="139"/>
      <c r="M10" s="139"/>
      <c r="N10" s="139"/>
      <c r="O10" s="140"/>
      <c r="Q10" s="113">
        <v>92</v>
      </c>
      <c r="R10" s="111"/>
      <c r="S10" s="108"/>
      <c r="T10" s="169"/>
      <c r="U10" s="5"/>
      <c r="V10" s="5"/>
      <c r="Y10" s="11"/>
      <c r="Z10" s="11"/>
    </row>
    <row r="11" spans="1:26" ht="76.2" customHeight="1" x14ac:dyDescent="0.3">
      <c r="A11" s="163"/>
      <c r="B11" s="124"/>
      <c r="C11" s="124"/>
      <c r="E11" s="31" t="s">
        <v>362</v>
      </c>
      <c r="G11" s="138"/>
      <c r="H11" s="139"/>
      <c r="I11" s="139"/>
      <c r="J11" s="139"/>
      <c r="K11" s="139"/>
      <c r="L11" s="139"/>
      <c r="M11" s="139"/>
      <c r="N11" s="139"/>
      <c r="O11" s="140"/>
      <c r="Q11" s="113">
        <v>93</v>
      </c>
      <c r="R11" s="111"/>
      <c r="S11" s="108"/>
      <c r="T11" s="169"/>
      <c r="U11" s="5"/>
      <c r="V11" s="5"/>
      <c r="Y11" s="11"/>
      <c r="Z11" s="11"/>
    </row>
    <row r="12" spans="1:26" ht="46.8" customHeight="1" x14ac:dyDescent="0.3">
      <c r="A12" s="162"/>
      <c r="B12" s="124"/>
      <c r="C12" s="124"/>
      <c r="E12" s="31" t="s">
        <v>361</v>
      </c>
      <c r="G12" s="141"/>
      <c r="H12" s="142"/>
      <c r="I12" s="142"/>
      <c r="J12" s="142"/>
      <c r="K12" s="142"/>
      <c r="L12" s="142"/>
      <c r="M12" s="142"/>
      <c r="N12" s="142"/>
      <c r="O12" s="143"/>
      <c r="Q12" s="113">
        <v>94</v>
      </c>
      <c r="R12" s="111"/>
      <c r="S12" s="108"/>
      <c r="T12" s="129"/>
      <c r="U12" s="5"/>
      <c r="V12" s="5"/>
      <c r="Y12" s="11"/>
      <c r="Z12" s="11"/>
    </row>
    <row r="13" spans="1:26" ht="296.39999999999998" customHeight="1" x14ac:dyDescent="0.3">
      <c r="A13" s="32" t="s">
        <v>225</v>
      </c>
      <c r="B13" s="178" t="s">
        <v>224</v>
      </c>
      <c r="C13" s="179"/>
      <c r="E13" s="31" t="s">
        <v>227</v>
      </c>
      <c r="G13" s="125" t="s">
        <v>226</v>
      </c>
      <c r="H13" s="125"/>
      <c r="I13" s="125"/>
      <c r="J13" s="125"/>
      <c r="K13" s="125"/>
      <c r="L13" s="125"/>
      <c r="M13" s="125"/>
      <c r="N13" s="125"/>
      <c r="O13" s="125"/>
      <c r="Q13" s="113">
        <v>95</v>
      </c>
      <c r="R13" s="111"/>
      <c r="S13" s="108"/>
      <c r="T13" s="34">
        <v>1</v>
      </c>
      <c r="U13" s="5"/>
      <c r="V13" s="5"/>
      <c r="Y13" s="11"/>
      <c r="Z13" s="11"/>
    </row>
    <row r="14" spans="1:26" ht="250.8" customHeight="1" x14ac:dyDescent="0.3">
      <c r="A14" s="32" t="s">
        <v>228</v>
      </c>
      <c r="B14" s="178" t="s">
        <v>229</v>
      </c>
      <c r="C14" s="179"/>
      <c r="E14" s="31" t="s">
        <v>235</v>
      </c>
      <c r="G14" s="125" t="s">
        <v>230</v>
      </c>
      <c r="H14" s="125"/>
      <c r="I14" s="125"/>
      <c r="J14" s="125"/>
      <c r="K14" s="125"/>
      <c r="L14" s="125"/>
      <c r="M14" s="125"/>
      <c r="N14" s="125"/>
      <c r="O14" s="125"/>
      <c r="Q14" s="113">
        <v>96</v>
      </c>
      <c r="R14" s="111"/>
      <c r="S14" s="108"/>
      <c r="T14" s="34">
        <v>3</v>
      </c>
      <c r="U14" s="5"/>
      <c r="V14" s="5"/>
      <c r="Y14" s="11"/>
      <c r="Z14" s="11"/>
    </row>
    <row r="15" spans="1:26" ht="201" customHeight="1" x14ac:dyDescent="0.3">
      <c r="A15" s="122" t="s">
        <v>231</v>
      </c>
      <c r="B15" s="118" t="s">
        <v>236</v>
      </c>
      <c r="C15" s="118"/>
      <c r="E15" s="39" t="s">
        <v>367</v>
      </c>
      <c r="G15" s="136" t="s">
        <v>237</v>
      </c>
      <c r="H15" s="136"/>
      <c r="I15" s="136"/>
      <c r="J15" s="136"/>
      <c r="K15" s="136"/>
      <c r="L15" s="136"/>
      <c r="M15" s="136"/>
      <c r="N15" s="136"/>
      <c r="O15" s="136"/>
      <c r="Q15" s="113">
        <v>97</v>
      </c>
      <c r="R15" s="111"/>
      <c r="S15" s="108"/>
      <c r="T15" s="167">
        <v>2</v>
      </c>
      <c r="U15" s="5"/>
      <c r="V15" s="5"/>
      <c r="Y15" s="11"/>
      <c r="Z15" s="11"/>
    </row>
    <row r="16" spans="1:26" ht="102" customHeight="1" x14ac:dyDescent="0.3">
      <c r="A16" s="123"/>
      <c r="B16" s="118"/>
      <c r="C16" s="118"/>
      <c r="E16" s="39" t="s">
        <v>366</v>
      </c>
      <c r="G16" s="139"/>
      <c r="H16" s="139"/>
      <c r="I16" s="139"/>
      <c r="J16" s="139"/>
      <c r="K16" s="139"/>
      <c r="L16" s="139"/>
      <c r="M16" s="139"/>
      <c r="N16" s="139"/>
      <c r="O16" s="139"/>
      <c r="Q16" s="113">
        <v>98</v>
      </c>
      <c r="R16" s="111"/>
      <c r="S16" s="108"/>
      <c r="T16" s="167"/>
      <c r="U16" s="5"/>
      <c r="V16" s="5"/>
      <c r="Y16" s="11"/>
      <c r="Z16" s="11"/>
    </row>
    <row r="17" spans="1:26" s="13" customFormat="1" ht="75.599999999999994" customHeight="1" x14ac:dyDescent="0.35">
      <c r="A17" s="22" t="s">
        <v>205</v>
      </c>
      <c r="B17" s="25" t="s">
        <v>238</v>
      </c>
      <c r="C17" s="133" t="s">
        <v>239</v>
      </c>
      <c r="D17" s="133"/>
      <c r="E17" s="133"/>
      <c r="F17" s="24"/>
      <c r="G17" s="133"/>
      <c r="H17" s="133"/>
      <c r="I17" s="133"/>
      <c r="J17" s="133"/>
      <c r="K17" s="133"/>
      <c r="L17" s="133"/>
      <c r="M17" s="133"/>
      <c r="N17" s="133"/>
      <c r="O17" s="133"/>
      <c r="Q17" s="23"/>
      <c r="R17" s="23"/>
      <c r="S17" s="23"/>
      <c r="T17" s="23"/>
      <c r="U17" s="15"/>
      <c r="V17" s="15"/>
      <c r="W17" s="24"/>
      <c r="X17" s="24"/>
      <c r="Y17" s="24"/>
      <c r="Z17" s="24"/>
    </row>
    <row r="18" spans="1:26" ht="409.2" customHeight="1" x14ac:dyDescent="0.3">
      <c r="A18" s="32" t="s">
        <v>240</v>
      </c>
      <c r="B18" s="124" t="s">
        <v>241</v>
      </c>
      <c r="C18" s="124"/>
      <c r="E18" s="39" t="s">
        <v>368</v>
      </c>
      <c r="G18" s="125" t="s">
        <v>242</v>
      </c>
      <c r="H18" s="125"/>
      <c r="I18" s="125"/>
      <c r="J18" s="125"/>
      <c r="K18" s="125"/>
      <c r="L18" s="125"/>
      <c r="M18" s="125"/>
      <c r="N18" s="125"/>
      <c r="O18" s="125"/>
      <c r="Q18" s="113">
        <v>91</v>
      </c>
      <c r="R18" s="111"/>
      <c r="S18" s="108"/>
      <c r="T18" s="34">
        <v>3</v>
      </c>
      <c r="U18" s="5"/>
      <c r="V18" s="5"/>
      <c r="Y18" s="11"/>
      <c r="Z18" s="11"/>
    </row>
    <row r="19" spans="1:26" ht="223.2" customHeight="1" x14ac:dyDescent="0.3">
      <c r="A19" s="161" t="s">
        <v>245</v>
      </c>
      <c r="B19" s="124" t="s">
        <v>243</v>
      </c>
      <c r="C19" s="124"/>
      <c r="E19" s="31" t="s">
        <v>412</v>
      </c>
      <c r="G19" s="135" t="s">
        <v>244</v>
      </c>
      <c r="H19" s="136"/>
      <c r="I19" s="136"/>
      <c r="J19" s="136"/>
      <c r="K19" s="136"/>
      <c r="L19" s="136"/>
      <c r="M19" s="136"/>
      <c r="N19" s="136"/>
      <c r="O19" s="137"/>
      <c r="Q19" s="115">
        <v>92</v>
      </c>
      <c r="R19" s="111"/>
      <c r="S19" s="108"/>
      <c r="T19" s="167">
        <v>3</v>
      </c>
      <c r="U19" s="5"/>
      <c r="V19" s="5"/>
      <c r="Y19" s="11"/>
      <c r="Z19" s="11"/>
    </row>
    <row r="20" spans="1:26" ht="191.4" customHeight="1" x14ac:dyDescent="0.3">
      <c r="A20" s="163"/>
      <c r="B20" s="124"/>
      <c r="C20" s="124"/>
      <c r="E20" s="31" t="s">
        <v>413</v>
      </c>
      <c r="G20" s="138"/>
      <c r="H20" s="139"/>
      <c r="I20" s="139"/>
      <c r="J20" s="139"/>
      <c r="K20" s="139"/>
      <c r="L20" s="139"/>
      <c r="M20" s="139"/>
      <c r="N20" s="139"/>
      <c r="O20" s="140"/>
      <c r="Q20" s="115">
        <v>93</v>
      </c>
      <c r="R20" s="111"/>
      <c r="S20" s="108"/>
      <c r="T20" s="167"/>
      <c r="U20" s="5"/>
      <c r="V20" s="5"/>
      <c r="Y20" s="11"/>
      <c r="Z20" s="11"/>
    </row>
    <row r="21" spans="1:26" ht="158.4" customHeight="1" x14ac:dyDescent="0.3">
      <c r="A21" s="162"/>
      <c r="B21" s="124"/>
      <c r="C21" s="124"/>
      <c r="E21" s="31" t="s">
        <v>411</v>
      </c>
      <c r="G21" s="141"/>
      <c r="H21" s="142"/>
      <c r="I21" s="142"/>
      <c r="J21" s="142"/>
      <c r="K21" s="142"/>
      <c r="L21" s="142"/>
      <c r="M21" s="142"/>
      <c r="N21" s="142"/>
      <c r="O21" s="143"/>
      <c r="Q21" s="115">
        <v>94</v>
      </c>
      <c r="R21" s="111"/>
      <c r="S21" s="108"/>
      <c r="T21" s="167"/>
      <c r="U21" s="5"/>
      <c r="V21" s="5"/>
      <c r="Y21" s="11"/>
      <c r="Z21" s="11"/>
    </row>
    <row r="22" spans="1:26" ht="219.6" customHeight="1" x14ac:dyDescent="0.3">
      <c r="A22" s="164" t="s">
        <v>246</v>
      </c>
      <c r="B22" s="177" t="s">
        <v>250</v>
      </c>
      <c r="C22" s="177"/>
      <c r="E22" s="31" t="s">
        <v>369</v>
      </c>
      <c r="G22" s="135" t="s">
        <v>251</v>
      </c>
      <c r="H22" s="136"/>
      <c r="I22" s="136"/>
      <c r="J22" s="136"/>
      <c r="K22" s="136"/>
      <c r="L22" s="136"/>
      <c r="M22" s="136"/>
      <c r="N22" s="136"/>
      <c r="O22" s="137"/>
      <c r="Q22" s="115">
        <v>95</v>
      </c>
      <c r="R22" s="111"/>
      <c r="S22" s="108"/>
      <c r="T22" s="128">
        <v>3</v>
      </c>
      <c r="U22" s="5"/>
      <c r="V22" s="5"/>
      <c r="Y22" s="11"/>
      <c r="Z22" s="11"/>
    </row>
    <row r="23" spans="1:26" ht="178.8" customHeight="1" x14ac:dyDescent="0.3">
      <c r="A23" s="164"/>
      <c r="B23" s="177"/>
      <c r="C23" s="177"/>
      <c r="E23" s="31" t="s">
        <v>414</v>
      </c>
      <c r="G23" s="141"/>
      <c r="H23" s="142"/>
      <c r="I23" s="142"/>
      <c r="J23" s="142"/>
      <c r="K23" s="142"/>
      <c r="L23" s="142"/>
      <c r="M23" s="142"/>
      <c r="N23" s="142"/>
      <c r="O23" s="143"/>
      <c r="Q23" s="115">
        <v>96</v>
      </c>
      <c r="R23" s="111"/>
      <c r="S23" s="108"/>
      <c r="T23" s="129"/>
      <c r="U23" s="5"/>
      <c r="V23" s="5"/>
      <c r="Y23" s="11"/>
      <c r="Z23" s="11"/>
    </row>
    <row r="24" spans="1:26" ht="237.6" customHeight="1" x14ac:dyDescent="0.3">
      <c r="A24" s="164" t="s">
        <v>247</v>
      </c>
      <c r="B24" s="124" t="s">
        <v>252</v>
      </c>
      <c r="C24" s="124"/>
      <c r="E24" s="31" t="s">
        <v>415</v>
      </c>
      <c r="G24" s="135" t="s">
        <v>253</v>
      </c>
      <c r="H24" s="136"/>
      <c r="I24" s="136"/>
      <c r="J24" s="136"/>
      <c r="K24" s="136"/>
      <c r="L24" s="136"/>
      <c r="M24" s="136"/>
      <c r="N24" s="136"/>
      <c r="O24" s="137"/>
      <c r="Q24" s="115">
        <v>97</v>
      </c>
      <c r="R24" s="111"/>
      <c r="S24" s="108"/>
      <c r="T24" s="167">
        <v>3</v>
      </c>
      <c r="U24" s="5"/>
      <c r="V24" s="5"/>
      <c r="Y24" s="11"/>
      <c r="Z24" s="11"/>
    </row>
    <row r="25" spans="1:26" ht="102" customHeight="1" x14ac:dyDescent="0.3">
      <c r="A25" s="164"/>
      <c r="B25" s="124"/>
      <c r="C25" s="124"/>
      <c r="E25" s="31" t="s">
        <v>416</v>
      </c>
      <c r="G25" s="141"/>
      <c r="H25" s="142"/>
      <c r="I25" s="142"/>
      <c r="J25" s="142"/>
      <c r="K25" s="142"/>
      <c r="L25" s="142"/>
      <c r="M25" s="142"/>
      <c r="N25" s="142"/>
      <c r="O25" s="143"/>
      <c r="Q25" s="115">
        <v>98</v>
      </c>
      <c r="R25" s="111"/>
      <c r="S25" s="108"/>
      <c r="T25" s="167"/>
      <c r="U25" s="5"/>
      <c r="V25" s="5"/>
      <c r="Y25" s="11"/>
      <c r="Z25" s="11"/>
    </row>
    <row r="26" spans="1:26" ht="306.60000000000002" customHeight="1" x14ac:dyDescent="0.3">
      <c r="A26" s="32" t="s">
        <v>248</v>
      </c>
      <c r="B26" s="124" t="s">
        <v>254</v>
      </c>
      <c r="C26" s="124"/>
      <c r="E26" s="31" t="s">
        <v>407</v>
      </c>
      <c r="G26" s="125" t="s">
        <v>255</v>
      </c>
      <c r="H26" s="125"/>
      <c r="I26" s="125"/>
      <c r="J26" s="125"/>
      <c r="K26" s="125"/>
      <c r="L26" s="125"/>
      <c r="M26" s="125"/>
      <c r="N26" s="125"/>
      <c r="O26" s="125"/>
      <c r="Q26" s="115">
        <v>99</v>
      </c>
      <c r="R26" s="111"/>
      <c r="S26" s="108"/>
      <c r="T26" s="34">
        <v>2</v>
      </c>
      <c r="U26" s="5"/>
      <c r="V26" s="5"/>
      <c r="Y26" s="11"/>
      <c r="Z26" s="11"/>
    </row>
    <row r="27" spans="1:26" ht="204.6" customHeight="1" x14ac:dyDescent="0.3">
      <c r="A27" s="164" t="s">
        <v>249</v>
      </c>
      <c r="B27" s="124" t="s">
        <v>256</v>
      </c>
      <c r="C27" s="124"/>
      <c r="E27" s="31" t="s">
        <v>373</v>
      </c>
      <c r="G27" s="125" t="s">
        <v>257</v>
      </c>
      <c r="H27" s="125"/>
      <c r="I27" s="125"/>
      <c r="J27" s="125"/>
      <c r="K27" s="125"/>
      <c r="L27" s="125"/>
      <c r="M27" s="125"/>
      <c r="N27" s="125"/>
      <c r="O27" s="125"/>
      <c r="Q27" s="115">
        <v>100</v>
      </c>
      <c r="R27" s="111"/>
      <c r="S27" s="108"/>
      <c r="T27" s="167">
        <v>1</v>
      </c>
      <c r="U27" s="5"/>
      <c r="V27" s="5"/>
      <c r="Y27" s="11"/>
      <c r="Z27" s="11"/>
    </row>
    <row r="28" spans="1:26" ht="88.8" customHeight="1" x14ac:dyDescent="0.3">
      <c r="A28" s="164"/>
      <c r="B28" s="124"/>
      <c r="C28" s="124"/>
      <c r="E28" s="31" t="s">
        <v>372</v>
      </c>
      <c r="G28" s="125"/>
      <c r="H28" s="125"/>
      <c r="I28" s="125"/>
      <c r="J28" s="125"/>
      <c r="K28" s="125"/>
      <c r="L28" s="125"/>
      <c r="M28" s="125"/>
      <c r="N28" s="125"/>
      <c r="O28" s="125"/>
      <c r="Q28" s="115">
        <v>101</v>
      </c>
      <c r="R28" s="111"/>
      <c r="S28" s="108"/>
      <c r="T28" s="167"/>
      <c r="U28" s="5"/>
      <c r="V28" s="5"/>
      <c r="Y28" s="11"/>
      <c r="Z28" s="11"/>
    </row>
    <row r="29" spans="1:26" ht="78.599999999999994" customHeight="1" x14ac:dyDescent="0.3">
      <c r="A29" s="164"/>
      <c r="B29" s="124"/>
      <c r="C29" s="124"/>
      <c r="E29" s="31" t="s">
        <v>371</v>
      </c>
      <c r="G29" s="125"/>
      <c r="H29" s="125"/>
      <c r="I29" s="125"/>
      <c r="J29" s="125"/>
      <c r="K29" s="125"/>
      <c r="L29" s="125"/>
      <c r="M29" s="125"/>
      <c r="N29" s="125"/>
      <c r="O29" s="125"/>
      <c r="Q29" s="115">
        <v>102</v>
      </c>
      <c r="R29" s="111"/>
      <c r="S29" s="108"/>
      <c r="T29" s="167"/>
      <c r="U29" s="5"/>
      <c r="V29" s="5"/>
      <c r="Y29" s="11"/>
      <c r="Z29" s="11"/>
    </row>
    <row r="30" spans="1:26" ht="94.8" customHeight="1" x14ac:dyDescent="0.3">
      <c r="A30" s="164"/>
      <c r="B30" s="124"/>
      <c r="C30" s="124"/>
      <c r="E30" s="31" t="s">
        <v>370</v>
      </c>
      <c r="G30" s="125"/>
      <c r="H30" s="125"/>
      <c r="I30" s="125"/>
      <c r="J30" s="125"/>
      <c r="K30" s="125"/>
      <c r="L30" s="125"/>
      <c r="M30" s="125"/>
      <c r="N30" s="125"/>
      <c r="O30" s="125"/>
      <c r="Q30" s="115">
        <v>103</v>
      </c>
      <c r="R30" s="111"/>
      <c r="S30" s="108"/>
      <c r="T30" s="167"/>
      <c r="U30" s="5"/>
      <c r="V30" s="5"/>
      <c r="Y30" s="11"/>
      <c r="Z30" s="11"/>
    </row>
    <row r="31" spans="1:26" s="13" customFormat="1" ht="70.8" customHeight="1" x14ac:dyDescent="0.35">
      <c r="A31" s="22" t="s">
        <v>206</v>
      </c>
      <c r="B31" s="25" t="s">
        <v>258</v>
      </c>
      <c r="C31" s="133" t="s">
        <v>259</v>
      </c>
      <c r="D31" s="133"/>
      <c r="E31" s="133"/>
      <c r="F31" s="24"/>
      <c r="G31" s="133"/>
      <c r="H31" s="133"/>
      <c r="I31" s="133"/>
      <c r="J31" s="133"/>
      <c r="K31" s="133"/>
      <c r="L31" s="133"/>
      <c r="M31" s="133"/>
      <c r="N31" s="133"/>
      <c r="O31" s="133"/>
      <c r="Q31" s="23"/>
      <c r="R31" s="23"/>
      <c r="S31" s="23"/>
      <c r="T31" s="23"/>
      <c r="U31" s="15"/>
      <c r="V31" s="15"/>
      <c r="W31" s="24"/>
      <c r="X31" s="24"/>
      <c r="Y31" s="24"/>
      <c r="Z31" s="24"/>
    </row>
    <row r="32" spans="1:26" ht="350.4" customHeight="1" x14ac:dyDescent="0.3">
      <c r="A32" s="122" t="s">
        <v>261</v>
      </c>
      <c r="B32" s="124" t="s">
        <v>260</v>
      </c>
      <c r="C32" s="124"/>
      <c r="E32" s="31" t="s">
        <v>417</v>
      </c>
      <c r="G32" s="153" t="s">
        <v>262</v>
      </c>
      <c r="H32" s="153"/>
      <c r="I32" s="153"/>
      <c r="J32" s="153"/>
      <c r="K32" s="153"/>
      <c r="L32" s="153"/>
      <c r="M32" s="153"/>
      <c r="N32" s="153"/>
      <c r="O32" s="153"/>
      <c r="Q32" s="113">
        <v>104</v>
      </c>
      <c r="R32" s="111"/>
      <c r="S32" s="108"/>
      <c r="T32" s="167">
        <v>3</v>
      </c>
      <c r="U32" s="5"/>
      <c r="V32" s="5"/>
      <c r="Y32" s="11"/>
      <c r="Z32" s="11"/>
    </row>
    <row r="33" spans="1:26" ht="81" customHeight="1" x14ac:dyDescent="0.3">
      <c r="A33" s="123"/>
      <c r="B33" s="124"/>
      <c r="C33" s="124"/>
      <c r="E33" s="31" t="s">
        <v>378</v>
      </c>
      <c r="G33" s="153"/>
      <c r="H33" s="153"/>
      <c r="I33" s="153"/>
      <c r="J33" s="153"/>
      <c r="K33" s="153"/>
      <c r="L33" s="153"/>
      <c r="M33" s="153"/>
      <c r="N33" s="153"/>
      <c r="O33" s="153"/>
      <c r="Q33" s="113">
        <v>105</v>
      </c>
      <c r="R33" s="111"/>
      <c r="S33" s="108"/>
      <c r="T33" s="167"/>
      <c r="U33" s="5"/>
      <c r="V33" s="5"/>
      <c r="Y33" s="11"/>
      <c r="Z33" s="11"/>
    </row>
    <row r="34" spans="1:26" ht="80.400000000000006" customHeight="1" x14ac:dyDescent="0.3">
      <c r="A34" s="123"/>
      <c r="B34" s="124"/>
      <c r="C34" s="124"/>
      <c r="E34" s="31" t="s">
        <v>377</v>
      </c>
      <c r="G34" s="153"/>
      <c r="H34" s="153"/>
      <c r="I34" s="153"/>
      <c r="J34" s="153"/>
      <c r="K34" s="153"/>
      <c r="L34" s="153"/>
      <c r="M34" s="153"/>
      <c r="N34" s="153"/>
      <c r="O34" s="153"/>
      <c r="Q34" s="113">
        <v>106</v>
      </c>
      <c r="R34" s="111"/>
      <c r="S34" s="108"/>
      <c r="T34" s="167"/>
      <c r="U34" s="5"/>
      <c r="V34" s="5"/>
      <c r="Y34" s="11"/>
      <c r="Z34" s="11"/>
    </row>
    <row r="35" spans="1:26" ht="136.80000000000001" customHeight="1" x14ac:dyDescent="0.3">
      <c r="A35" s="176"/>
      <c r="B35" s="124"/>
      <c r="C35" s="124"/>
      <c r="E35" s="31" t="s">
        <v>376</v>
      </c>
      <c r="G35" s="153"/>
      <c r="H35" s="153"/>
      <c r="I35" s="153"/>
      <c r="J35" s="153"/>
      <c r="K35" s="153"/>
      <c r="L35" s="153"/>
      <c r="M35" s="153"/>
      <c r="N35" s="153"/>
      <c r="O35" s="153"/>
      <c r="Q35" s="113">
        <v>107</v>
      </c>
      <c r="R35" s="111"/>
      <c r="S35" s="108"/>
      <c r="T35" s="167"/>
      <c r="U35" s="5"/>
      <c r="V35" s="5"/>
      <c r="Y35" s="11"/>
      <c r="Z35" s="11"/>
    </row>
    <row r="36" spans="1:26" ht="213" customHeight="1" x14ac:dyDescent="0.3">
      <c r="A36" s="122" t="s">
        <v>263</v>
      </c>
      <c r="B36" s="124" t="s">
        <v>264</v>
      </c>
      <c r="C36" s="124"/>
      <c r="E36" s="31" t="s">
        <v>375</v>
      </c>
      <c r="G36" s="153" t="s">
        <v>265</v>
      </c>
      <c r="H36" s="153"/>
      <c r="I36" s="153"/>
      <c r="J36" s="153"/>
      <c r="K36" s="153"/>
      <c r="L36" s="153"/>
      <c r="M36" s="153"/>
      <c r="N36" s="153"/>
      <c r="O36" s="153"/>
      <c r="Q36" s="113">
        <v>108</v>
      </c>
      <c r="R36" s="111"/>
      <c r="S36" s="116"/>
      <c r="T36" s="167">
        <v>2</v>
      </c>
      <c r="U36" s="5"/>
      <c r="V36" s="5"/>
      <c r="Y36" s="11"/>
      <c r="Z36" s="11"/>
    </row>
    <row r="37" spans="1:26" ht="105.6" customHeight="1" x14ac:dyDescent="0.3">
      <c r="A37" s="123"/>
      <c r="B37" s="124"/>
      <c r="C37" s="124"/>
      <c r="E37" s="31" t="s">
        <v>418</v>
      </c>
      <c r="G37" s="153"/>
      <c r="H37" s="153"/>
      <c r="I37" s="153"/>
      <c r="J37" s="153"/>
      <c r="K37" s="153"/>
      <c r="L37" s="153"/>
      <c r="M37" s="153"/>
      <c r="N37" s="153"/>
      <c r="O37" s="153"/>
      <c r="Q37" s="113">
        <v>109</v>
      </c>
      <c r="R37" s="111"/>
      <c r="S37" s="108"/>
      <c r="T37" s="167"/>
      <c r="U37" s="5"/>
      <c r="V37" s="5"/>
      <c r="Y37" s="11"/>
      <c r="Z37" s="11"/>
    </row>
    <row r="38" spans="1:26" ht="125.4" customHeight="1" x14ac:dyDescent="0.3">
      <c r="A38" s="123"/>
      <c r="B38" s="124"/>
      <c r="C38" s="124"/>
      <c r="E38" s="31" t="s">
        <v>374</v>
      </c>
      <c r="G38" s="153"/>
      <c r="H38" s="153"/>
      <c r="I38" s="153"/>
      <c r="J38" s="153"/>
      <c r="K38" s="153"/>
      <c r="L38" s="153"/>
      <c r="M38" s="153"/>
      <c r="N38" s="153"/>
      <c r="O38" s="153"/>
      <c r="Q38" s="113">
        <v>110</v>
      </c>
      <c r="R38" s="111"/>
      <c r="S38" s="108"/>
      <c r="T38" s="167"/>
      <c r="U38" s="5"/>
      <c r="V38" s="5"/>
      <c r="Y38" s="11"/>
      <c r="Z38" s="11"/>
    </row>
    <row r="41" spans="1:26" ht="26.4" customHeight="1" thickBot="1" x14ac:dyDescent="0.35">
      <c r="G41" s="130"/>
      <c r="H41" s="130"/>
      <c r="I41" s="130"/>
      <c r="J41" s="130"/>
      <c r="K41" s="130"/>
      <c r="L41" s="130"/>
      <c r="M41" s="130"/>
      <c r="N41" s="130"/>
      <c r="O41" s="130"/>
      <c r="R41" s="27"/>
      <c r="S41" s="27"/>
      <c r="T41" s="26">
        <f>T4+T6+T8+T13+T14+T15+T18+T19+T22+T24+T26+T27+T32+T36</f>
        <v>35</v>
      </c>
      <c r="U41" s="27" t="s">
        <v>78</v>
      </c>
    </row>
    <row r="42" spans="1:26" ht="26.4" customHeight="1" thickTop="1" x14ac:dyDescent="0.3">
      <c r="G42" s="130"/>
      <c r="H42" s="130"/>
      <c r="I42" s="130"/>
      <c r="J42" s="130"/>
      <c r="K42" s="130"/>
      <c r="L42" s="130"/>
      <c r="M42" s="130"/>
      <c r="N42" s="130"/>
      <c r="O42" s="130"/>
      <c r="R42" s="28"/>
      <c r="S42" s="28"/>
      <c r="T42" s="28">
        <f>T41/42</f>
        <v>0.83333333333333337</v>
      </c>
      <c r="U42" s="27" t="s">
        <v>77</v>
      </c>
    </row>
    <row r="43" spans="1:26" x14ac:dyDescent="0.3">
      <c r="R43" s="30"/>
      <c r="S43" s="30"/>
      <c r="T43" s="30"/>
      <c r="U43" s="29"/>
    </row>
    <row r="44" spans="1:26" x14ac:dyDescent="0.3">
      <c r="G44" s="130"/>
      <c r="H44" s="130"/>
      <c r="I44" s="130"/>
      <c r="J44" s="130"/>
      <c r="K44" s="130"/>
      <c r="L44" s="130"/>
      <c r="M44" s="130"/>
      <c r="N44" s="130"/>
      <c r="O44" s="130"/>
      <c r="R44" s="30"/>
      <c r="S44" s="30"/>
      <c r="T44" s="30">
        <f>T4+T6+T8+T13+T14+T15</f>
        <v>15</v>
      </c>
      <c r="U44" s="30" t="s">
        <v>207</v>
      </c>
    </row>
    <row r="45" spans="1:26" x14ac:dyDescent="0.3">
      <c r="R45" s="35"/>
      <c r="S45" s="35"/>
      <c r="T45" s="35">
        <f>T44/18</f>
        <v>0.83333333333333337</v>
      </c>
      <c r="U45" s="29" t="s">
        <v>210</v>
      </c>
    </row>
    <row r="46" spans="1:26" x14ac:dyDescent="0.3">
      <c r="G46" s="130"/>
      <c r="H46" s="130"/>
      <c r="I46" s="130"/>
      <c r="J46" s="130"/>
      <c r="K46" s="130"/>
      <c r="L46" s="130"/>
      <c r="M46" s="130"/>
      <c r="N46" s="130"/>
      <c r="O46" s="130"/>
      <c r="R46" s="30"/>
      <c r="S46" s="30"/>
      <c r="T46" s="30">
        <f>T18+T19+T22+T24+T26+T27</f>
        <v>15</v>
      </c>
      <c r="U46" s="30" t="s">
        <v>208</v>
      </c>
    </row>
    <row r="47" spans="1:26" x14ac:dyDescent="0.3">
      <c r="R47" s="35"/>
      <c r="S47" s="35"/>
      <c r="T47" s="35">
        <f>T46/18</f>
        <v>0.83333333333333337</v>
      </c>
      <c r="U47" s="29" t="s">
        <v>211</v>
      </c>
    </row>
    <row r="48" spans="1:26" x14ac:dyDescent="0.3">
      <c r="G48" s="130"/>
      <c r="H48" s="130"/>
      <c r="I48" s="130"/>
      <c r="J48" s="130"/>
      <c r="K48" s="130"/>
      <c r="L48" s="130"/>
      <c r="M48" s="130"/>
      <c r="N48" s="130"/>
      <c r="O48" s="130"/>
      <c r="R48" s="30"/>
      <c r="S48" s="30"/>
      <c r="T48" s="30">
        <f>T32+T36</f>
        <v>5</v>
      </c>
      <c r="U48" s="30" t="s">
        <v>209</v>
      </c>
    </row>
    <row r="49" spans="7:24" x14ac:dyDescent="0.3">
      <c r="R49" s="35"/>
      <c r="S49" s="35"/>
      <c r="T49" s="35">
        <f>T48/6</f>
        <v>0.83333333333333337</v>
      </c>
      <c r="U49" s="29" t="s">
        <v>212</v>
      </c>
    </row>
    <row r="50" spans="7:24" x14ac:dyDescent="0.3">
      <c r="G50" s="130"/>
      <c r="H50" s="130"/>
      <c r="I50" s="130"/>
      <c r="J50" s="130"/>
      <c r="K50" s="130"/>
      <c r="L50" s="130"/>
      <c r="M50" s="130"/>
      <c r="N50" s="130"/>
      <c r="O50" s="130"/>
      <c r="R50" s="11"/>
      <c r="S50" s="11"/>
      <c r="T50" s="11"/>
      <c r="W50" s="3"/>
      <c r="X50" s="3"/>
    </row>
    <row r="51" spans="7:24" x14ac:dyDescent="0.3">
      <c r="R51" s="11"/>
      <c r="S51" s="11"/>
      <c r="T51" s="11"/>
      <c r="W51" s="3"/>
      <c r="X51" s="3"/>
    </row>
    <row r="52" spans="7:24" x14ac:dyDescent="0.3">
      <c r="G52" s="130"/>
      <c r="H52" s="130"/>
      <c r="I52" s="130"/>
      <c r="J52" s="130"/>
      <c r="K52" s="130"/>
      <c r="L52" s="130"/>
      <c r="M52" s="130"/>
      <c r="N52" s="130"/>
      <c r="O52" s="130"/>
      <c r="U52" s="11"/>
      <c r="V52" s="11"/>
      <c r="W52" s="3"/>
      <c r="X52" s="3"/>
    </row>
    <row r="53" spans="7:24" x14ac:dyDescent="0.3">
      <c r="U53" s="11"/>
      <c r="V53" s="11"/>
      <c r="W53" s="3"/>
      <c r="X53" s="3"/>
    </row>
  </sheetData>
  <mergeCells count="63">
    <mergeCell ref="C31:E31"/>
    <mergeCell ref="C17:E17"/>
    <mergeCell ref="C3:E3"/>
    <mergeCell ref="G44:O44"/>
    <mergeCell ref="G46:O46"/>
    <mergeCell ref="G18:O18"/>
    <mergeCell ref="G31:O31"/>
    <mergeCell ref="G26:O26"/>
    <mergeCell ref="G13:O13"/>
    <mergeCell ref="G17:O17"/>
    <mergeCell ref="B6:C7"/>
    <mergeCell ref="B13:C13"/>
    <mergeCell ref="B14:C14"/>
    <mergeCell ref="B15:C16"/>
    <mergeCell ref="G19:O21"/>
    <mergeCell ref="B24:C25"/>
    <mergeCell ref="G48:O48"/>
    <mergeCell ref="G50:O50"/>
    <mergeCell ref="G52:O52"/>
    <mergeCell ref="G41:O41"/>
    <mergeCell ref="G42:O42"/>
    <mergeCell ref="W1:Z1"/>
    <mergeCell ref="G2:O2"/>
    <mergeCell ref="G3:O3"/>
    <mergeCell ref="G4:O5"/>
    <mergeCell ref="A4:A5"/>
    <mergeCell ref="B4:C5"/>
    <mergeCell ref="T4:T5"/>
    <mergeCell ref="A6:A7"/>
    <mergeCell ref="G6:O7"/>
    <mergeCell ref="T6:T7"/>
    <mergeCell ref="B8:C12"/>
    <mergeCell ref="A8:A12"/>
    <mergeCell ref="G8:O12"/>
    <mergeCell ref="T8:T12"/>
    <mergeCell ref="A15:A16"/>
    <mergeCell ref="G15:O16"/>
    <mergeCell ref="T15:T16"/>
    <mergeCell ref="G14:O14"/>
    <mergeCell ref="B18:C18"/>
    <mergeCell ref="T19:T21"/>
    <mergeCell ref="B19:C21"/>
    <mergeCell ref="A19:A21"/>
    <mergeCell ref="B22:C23"/>
    <mergeCell ref="A22:A23"/>
    <mergeCell ref="G22:O23"/>
    <mergeCell ref="T22:T23"/>
    <mergeCell ref="A24:A25"/>
    <mergeCell ref="G24:O25"/>
    <mergeCell ref="T24:T25"/>
    <mergeCell ref="B26:C26"/>
    <mergeCell ref="B27:C30"/>
    <mergeCell ref="A27:A30"/>
    <mergeCell ref="G27:O30"/>
    <mergeCell ref="T27:T30"/>
    <mergeCell ref="B36:C38"/>
    <mergeCell ref="A36:A38"/>
    <mergeCell ref="G36:O38"/>
    <mergeCell ref="T36:T38"/>
    <mergeCell ref="T32:T35"/>
    <mergeCell ref="B32:C35"/>
    <mergeCell ref="A32:A35"/>
    <mergeCell ref="G32:O35"/>
  </mergeCells>
  <phoneticPr fontId="10" type="noConversion"/>
  <pageMargins left="0.70866141732283472" right="0.70866141732283472" top="0.78740157480314965" bottom="0.78740157480314965" header="0.31496062992125984" footer="0.31496062992125984"/>
  <pageSetup paperSize="9" scale="67"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vt:i4>
      </vt:variant>
    </vt:vector>
  </HeadingPairs>
  <TitlesOfParts>
    <vt:vector size="9" baseType="lpstr">
      <vt:lpstr>Beschreibung</vt:lpstr>
      <vt:lpstr>eQA Ergebnis II</vt:lpstr>
      <vt:lpstr>GIAS</vt:lpstr>
      <vt:lpstr>eQA Ergebnis I</vt:lpstr>
      <vt:lpstr>Domain II</vt:lpstr>
      <vt:lpstr>Domain III</vt:lpstr>
      <vt:lpstr>Domain IV</vt:lpstr>
      <vt:lpstr>Domain V</vt:lpstr>
      <vt:lpstr>'eQA Ergebnis I'!Druckbereich</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NardholzPapa</dc:creator>
  <cp:lastModifiedBy>Marc Theuerkauf - Internalauditservices</cp:lastModifiedBy>
  <cp:lastPrinted>2017-08-18T06:55:47Z</cp:lastPrinted>
  <dcterms:created xsi:type="dcterms:W3CDTF">2015-10-13T07:02:35Z</dcterms:created>
  <dcterms:modified xsi:type="dcterms:W3CDTF">2025-12-19T14:22:36Z</dcterms:modified>
</cp:coreProperties>
</file>